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8445" windowHeight="5445" firstSheet="3" activeTab="3"/>
  </bookViews>
  <sheets>
    <sheet name="XXXXXX" sheetId="1" state="veryHidden" r:id="rId1"/>
    <sheet name="XXXXX0" sheetId="2" state="veryHidden" r:id="rId2"/>
    <sheet name="XXXXX1" sheetId="3" state="veryHidden" r:id="rId3"/>
    <sheet name="Attach I" sheetId="4" r:id="rId4"/>
    <sheet name="Notes" sheetId="5" r:id="rId5"/>
  </sheets>
  <definedNames>
    <definedName name="_xlnm.Print_Area" localSheetId="3">'Attach I'!$A$1:$E$50</definedName>
    <definedName name="_xlnm.Print_Area" localSheetId="4">'Notes'!$A$1:$D$64</definedName>
  </definedNames>
  <calcPr fullCalcOnLoad="1"/>
</workbook>
</file>

<file path=xl/sharedStrings.xml><?xml version="1.0" encoding="utf-8"?>
<sst xmlns="http://schemas.openxmlformats.org/spreadsheetml/2006/main" count="491" uniqueCount="257">
  <si>
    <t xml:space="preserve"> RM'000 </t>
  </si>
  <si>
    <t xml:space="preserve"> Interest Income </t>
  </si>
  <si>
    <t xml:space="preserve"> Interest Expense </t>
  </si>
  <si>
    <t xml:space="preserve"> Net Interest Income </t>
  </si>
  <si>
    <t xml:space="preserve">  </t>
  </si>
  <si>
    <t>Others</t>
  </si>
  <si>
    <t>Agriculture</t>
  </si>
  <si>
    <t>Mining and quarrying</t>
  </si>
  <si>
    <t>Manufacturing</t>
  </si>
  <si>
    <t>Electricity, gas and water</t>
  </si>
  <si>
    <t>Construction</t>
  </si>
  <si>
    <t>Purchase of landed property</t>
  </si>
  <si>
    <t>(of which:-</t>
  </si>
  <si>
    <t xml:space="preserve">                     Residential</t>
  </si>
  <si>
    <t xml:space="preserve">                     Non-residential)</t>
  </si>
  <si>
    <t>General commerce</t>
  </si>
  <si>
    <t>Transport, storage and communication</t>
  </si>
  <si>
    <t>Finance, insurance and business service</t>
  </si>
  <si>
    <t>Purchase of securities</t>
  </si>
  <si>
    <t>Purchase of transport vehicles</t>
  </si>
  <si>
    <t>Consumption credit</t>
  </si>
  <si>
    <t>Gross loans, advances and financing</t>
  </si>
  <si>
    <t xml:space="preserve"> Loan and Financing Loss and Provision</t>
  </si>
  <si>
    <t xml:space="preserve"> Non-Interest Income</t>
  </si>
  <si>
    <t xml:space="preserve"> Provision for Commitments and Contingencies</t>
  </si>
  <si>
    <t xml:space="preserve"> Staff Cost and Overheads</t>
  </si>
  <si>
    <t xml:space="preserve"> Taxation</t>
  </si>
  <si>
    <t xml:space="preserve"> Zakat</t>
  </si>
  <si>
    <t xml:space="preserve"> Profit Attributable to Shareholders</t>
  </si>
  <si>
    <t>Deposits from customers</t>
  </si>
  <si>
    <t>Individual Quarter</t>
  </si>
  <si>
    <t>Current</t>
  </si>
  <si>
    <t>Financial</t>
  </si>
  <si>
    <t>Quarter</t>
  </si>
  <si>
    <t>Corresponding</t>
  </si>
  <si>
    <t>Cumulative Quarter</t>
  </si>
  <si>
    <t>Year-to-date</t>
  </si>
  <si>
    <t>Preceding Year</t>
  </si>
  <si>
    <t>NOTES TO THE ACCOUNTS</t>
  </si>
  <si>
    <t xml:space="preserve">Financial </t>
  </si>
  <si>
    <t>Previous</t>
  </si>
  <si>
    <t>Year-end</t>
  </si>
  <si>
    <t>RM'000</t>
  </si>
  <si>
    <t>Direct credit substitutes</t>
  </si>
  <si>
    <t>Housing loans sold directly and indirectly to</t>
  </si>
  <si>
    <t xml:space="preserve">   Cagamas Berhad</t>
  </si>
  <si>
    <t>Obligations under underwriting agreement</t>
  </si>
  <si>
    <t>Irrevocable commitments to extend credit :</t>
  </si>
  <si>
    <t xml:space="preserve">   - maturity exceeding one year</t>
  </si>
  <si>
    <t xml:space="preserve">   - maturity not exceeding one year</t>
  </si>
  <si>
    <t>Interest rate related contracts</t>
  </si>
  <si>
    <t>Current Financial</t>
  </si>
  <si>
    <t>Group</t>
  </si>
  <si>
    <t>Previous Financial</t>
  </si>
  <si>
    <t>Principal</t>
  </si>
  <si>
    <t>Amount</t>
  </si>
  <si>
    <t>Credit</t>
  </si>
  <si>
    <t>Equivalent</t>
  </si>
  <si>
    <t>Preceding year</t>
  </si>
  <si>
    <t>The Pacific Bank Berhad</t>
  </si>
  <si>
    <t>Turnover</t>
  </si>
  <si>
    <t>Profit before taxation</t>
  </si>
  <si>
    <t>Total assets</t>
  </si>
  <si>
    <t>The Pacific Insurance Berhad</t>
  </si>
  <si>
    <t>Pac Lease Sdn. Bhd.</t>
  </si>
  <si>
    <t>Pacific Mutual Fund Berhad</t>
  </si>
  <si>
    <t>P.B. Holdings Sdn. Bhd.</t>
  </si>
  <si>
    <t>Grand Total</t>
  </si>
  <si>
    <t>Forward foreign exchange contracts</t>
  </si>
  <si>
    <t xml:space="preserve"> Basic Earnings Per Share (sen)</t>
  </si>
  <si>
    <t>P.B. Pacific Sdn. Bhd.</t>
  </si>
  <si>
    <t>Pacific Futures Sdn. Bhd.</t>
  </si>
  <si>
    <t xml:space="preserve">                  One year or less (short-term)</t>
  </si>
  <si>
    <t xml:space="preserve">                  More than one year (medium / long-term)</t>
  </si>
  <si>
    <t xml:space="preserve">      - Secured</t>
  </si>
  <si>
    <t xml:space="preserve">      - Unsecured</t>
  </si>
  <si>
    <t xml:space="preserve">     - Unsecured</t>
  </si>
  <si>
    <t xml:space="preserve">  Unaudited Profit and Loss Account </t>
  </si>
  <si>
    <t xml:space="preserve">   contingencies</t>
  </si>
  <si>
    <t xml:space="preserve">Short-term self-liquidating trade-related </t>
  </si>
  <si>
    <t xml:space="preserve">    contingencies</t>
  </si>
  <si>
    <t xml:space="preserve">Miscellaneous commitments and </t>
  </si>
  <si>
    <t>Certain transaction-related contingent items</t>
  </si>
  <si>
    <t xml:space="preserve">        - Fixed deposits and negotiable instrument of deposits</t>
  </si>
  <si>
    <t>Deposits and placements of banks and other</t>
  </si>
  <si>
    <t xml:space="preserve">     financial institutions</t>
  </si>
  <si>
    <t>Bonds and notes</t>
  </si>
  <si>
    <t xml:space="preserve">               One year or less (short-term)</t>
  </si>
  <si>
    <t xml:space="preserve">               More than one year (medium / long-term)</t>
  </si>
  <si>
    <t>Subordinated term loan</t>
  </si>
  <si>
    <t xml:space="preserve">       (WHICHEVER EARLIER)</t>
  </si>
  <si>
    <t>RM '000</t>
  </si>
  <si>
    <t xml:space="preserve">               Danamodal bonds</t>
  </si>
  <si>
    <t xml:space="preserve">               Danaharta bonds</t>
  </si>
  <si>
    <t>1 month</t>
  </si>
  <si>
    <t>or less</t>
  </si>
  <si>
    <t>&gt;1 - 3</t>
  </si>
  <si>
    <t>months</t>
  </si>
  <si>
    <t>&gt;3 - 6</t>
  </si>
  <si>
    <t>Items</t>
  </si>
  <si>
    <t xml:space="preserve">         - forwards</t>
  </si>
  <si>
    <t xml:space="preserve">         - swaps</t>
  </si>
  <si>
    <t xml:space="preserve">         - options</t>
  </si>
  <si>
    <t xml:space="preserve">         - futures</t>
  </si>
  <si>
    <t xml:space="preserve">        - equity futures</t>
  </si>
  <si>
    <t xml:space="preserve">        - commodity futures</t>
  </si>
  <si>
    <t xml:space="preserve">        - equity options</t>
  </si>
  <si>
    <t xml:space="preserve">  Foreign exchange related contracts</t>
  </si>
  <si>
    <t xml:space="preserve">  Interest rate related contracts</t>
  </si>
  <si>
    <t xml:space="preserve">  Equity and commodity related contracts</t>
  </si>
  <si>
    <t xml:space="preserve">  Total</t>
  </si>
  <si>
    <t>Foreign exchange, interest rate and equity and commodity related contracts are subject to market risk</t>
  </si>
  <si>
    <t>and credit risk.</t>
  </si>
  <si>
    <t xml:space="preserve">Market risk </t>
  </si>
  <si>
    <t>Market risk is the potential change in value caused by movement in market rates or prices. The contractual</t>
  </si>
  <si>
    <t xml:space="preserve">amounts stated above provide only a measure of involvement in these types of transactions and do not </t>
  </si>
  <si>
    <t xml:space="preserve">represent the amount subject to market risk. Exposure to market risk may be reduced through offsetting on </t>
  </si>
  <si>
    <t>Credit risk</t>
  </si>
  <si>
    <t xml:space="preserve">Credit risk arises from the possibility that a counter-party may be unable to meet the terms of a contract in </t>
  </si>
  <si>
    <t xml:space="preserve">      </t>
  </si>
  <si>
    <t xml:space="preserve">     The accounting policies and method of computation in the quarterly financial statements are similar </t>
  </si>
  <si>
    <t>-</t>
  </si>
  <si>
    <t>function of maturity dates and market rates or prices</t>
  </si>
  <si>
    <t>Real Estate</t>
  </si>
  <si>
    <t xml:space="preserve">THE PACIFIC BANK BERHAD </t>
  </si>
  <si>
    <t xml:space="preserve">       certain contingent liabilities with legal recourse to its customers. No material losses are anticipated </t>
  </si>
  <si>
    <t xml:space="preserve">       as a result of these transactions.</t>
  </si>
  <si>
    <t>1.  Accounting Policies</t>
  </si>
  <si>
    <t>Add / (Less) Consolidation Adjustments</t>
  </si>
  <si>
    <t>Profit / (loss) before taxation</t>
  </si>
  <si>
    <t xml:space="preserve">Unmatured forward exchange contracts are valued at forward rates at the balance sheet date, applicable </t>
  </si>
  <si>
    <t>accounts for the year.</t>
  </si>
  <si>
    <t>6.   The amount of profits on sale of investment securities of the Group for the current financial year</t>
  </si>
  <si>
    <t xml:space="preserve"> Minority Interests</t>
  </si>
  <si>
    <t xml:space="preserve"> Profit After Taxation But Before Minority Interests</t>
  </si>
  <si>
    <t xml:space="preserve">10.  The business operations of the Group have not been affected by any material seasonal or cyclical </t>
  </si>
  <si>
    <t xml:space="preserve">        factors.</t>
  </si>
  <si>
    <t>(1999 : RM 438,000).</t>
  </si>
  <si>
    <t xml:space="preserve">(1999 : RM 80,000). This amount will increase or decrease over the life of the contracts, mainly as a </t>
  </si>
  <si>
    <t xml:space="preserve"> Fully Diluted Earnings Per Share (sen) </t>
  </si>
  <si>
    <t xml:space="preserve">     to those adopted in the annual financial statements for the year ended 31 December, 1999 other than</t>
  </si>
  <si>
    <t xml:space="preserve">     the change in calculation of earnings per ordinary share which is in line with the issue of MASB   </t>
  </si>
  <si>
    <t xml:space="preserve">     Standard 13 (Earnings Per Share) for financial statements covering financial periods beginning on or </t>
  </si>
  <si>
    <t xml:space="preserve">     had been recomputed based on this new accounting standard.</t>
  </si>
  <si>
    <t xml:space="preserve">     after 1 January, 2000. For comparison purpose, earnings per ordinary share for the comparative figures </t>
  </si>
  <si>
    <t>12. DEPOSITS AND PLACEMENT OF FINANCIAL INSTITUTIONS AND DEBT SECURITIES</t>
  </si>
  <si>
    <t>13. COMMITMENTS AND CONTINGENCIES</t>
  </si>
  <si>
    <t>14. VALUE OF CONTRACTS CLASSIFIED BY REMAINING PERIOD TO MATURITY / NEXT REPRICING</t>
  </si>
  <si>
    <t>16. SEGMENTAL REPORTING ON REVENUE, PROFIT AND ASSETS</t>
  </si>
  <si>
    <t>5.   There was no pre-acquisition profits for the current financial year to date.</t>
  </si>
  <si>
    <t xml:space="preserve">       to date are as follows :</t>
  </si>
  <si>
    <t xml:space="preserve">     There was no sale of properties for the current financial year to date.</t>
  </si>
  <si>
    <t>THE PACIFIC BANK BERHAD</t>
  </si>
  <si>
    <t>ASSETS</t>
  </si>
  <si>
    <t>Cash and short-term funds</t>
  </si>
  <si>
    <t>Deposits and placements with financial institutions</t>
  </si>
  <si>
    <t>Investment securities</t>
  </si>
  <si>
    <t>Loans, advances and financing</t>
  </si>
  <si>
    <t>Other assets</t>
  </si>
  <si>
    <t>Statutory deposits with Bank Negara Malaysia</t>
  </si>
  <si>
    <t>Investment in an associated company</t>
  </si>
  <si>
    <t>Fixed assets</t>
  </si>
  <si>
    <t>Total Assets</t>
  </si>
  <si>
    <t>LIABILITIES AND SHAREHOLDERS' FUNDS</t>
  </si>
  <si>
    <t xml:space="preserve">   financial institutions</t>
  </si>
  <si>
    <t>Bills and acceptances payable</t>
  </si>
  <si>
    <t>Other liabilities</t>
  </si>
  <si>
    <t>Total Liabilities</t>
  </si>
  <si>
    <t>Share Capital</t>
  </si>
  <si>
    <t>Reserves</t>
  </si>
  <si>
    <t>Total Shareholders' Funds</t>
  </si>
  <si>
    <t>Minority Interests</t>
  </si>
  <si>
    <t>Total Liabilities and Shareholders' Funds</t>
  </si>
  <si>
    <t>COMMITMENTS AND CONTINGENCIES</t>
  </si>
  <si>
    <t xml:space="preserve">CAPITAL ADEQUACY </t>
  </si>
  <si>
    <t xml:space="preserve">Core capital ratio </t>
  </si>
  <si>
    <t>Risk-weighted capital ratio</t>
  </si>
  <si>
    <t>Attachment I</t>
  </si>
  <si>
    <t/>
  </si>
  <si>
    <t xml:space="preserve"> Islamic Banking Operating Income</t>
  </si>
  <si>
    <t>Interest-in-suspense</t>
  </si>
  <si>
    <t xml:space="preserve"> 0perating income</t>
  </si>
  <si>
    <t xml:space="preserve"> Profit before provision</t>
  </si>
  <si>
    <t xml:space="preserve">               Malaysian Government securities</t>
  </si>
  <si>
    <t xml:space="preserve">               Khazanah bonds</t>
  </si>
  <si>
    <t xml:space="preserve">               Private debt securities</t>
  </si>
  <si>
    <t xml:space="preserve">               Bankers acceptances</t>
  </si>
  <si>
    <t>Provision for bad and doubtful debts and financing</t>
  </si>
  <si>
    <t xml:space="preserve">   - specific</t>
  </si>
  <si>
    <t xml:space="preserve">   - general</t>
  </si>
  <si>
    <t>Net loans, advances and financing</t>
  </si>
  <si>
    <t>Related accounting policies</t>
  </si>
  <si>
    <t>BY ORDER OF THE BOARD</t>
  </si>
  <si>
    <t>CHEONG HENG CHOY (MACPA 1727)</t>
  </si>
  <si>
    <t>Company Secretary</t>
  </si>
  <si>
    <t xml:space="preserve">             For the Financial Quarter Ended 30 September, 2000</t>
  </si>
  <si>
    <t>QUARTERLY PUBLICATION</t>
  </si>
  <si>
    <t>Unaudited Balance Sheet as at 30 September, 2000</t>
  </si>
  <si>
    <t>2.   There was no exceptional item for the financial period ended 30 September, 2000.</t>
  </si>
  <si>
    <t>3.   There was no extraordinary item for the financial period ended 30 September, 2000.</t>
  </si>
  <si>
    <t xml:space="preserve">      Risk-weighted exposures of the Group as at 30 September, 2000 are as follows : </t>
  </si>
  <si>
    <t xml:space="preserve">       In the normal course of business, the Bank makes various commitments and incur </t>
  </si>
  <si>
    <t>and off-balance sheet positions. As at end of the financial period 30 September, 2000, the amount of</t>
  </si>
  <si>
    <t>which the Bank has a gain position. As at end of the financial period 30 September, 2000, the amount</t>
  </si>
  <si>
    <t>15. There was no pending material litigation as at 30 September, 2000.</t>
  </si>
  <si>
    <t>Pacific Nominees (Asing) Sdn. Bhd.</t>
  </si>
  <si>
    <t>Pacific Nominees (Tempatan) Sdn. Bhd.</t>
  </si>
  <si>
    <t>Amount *</t>
  </si>
  <si>
    <t>Total</t>
  </si>
  <si>
    <t xml:space="preserve">* The credit equivalent amount is arrived at using the credit conversion factor as per Bank Negara Malaysia </t>
  </si>
  <si>
    <t xml:space="preserve">   circulars.</t>
  </si>
  <si>
    <t xml:space="preserve"> Group</t>
  </si>
  <si>
    <t xml:space="preserve">               Quoted shares</t>
  </si>
  <si>
    <t xml:space="preserve">               Quoted warrants</t>
  </si>
  <si>
    <t>contracts which were not hedged and, hence, exposed to market risk was RM 11,926,000</t>
  </si>
  <si>
    <t>of credit risk, measured in terms of the cost to replace the profitable contracts, was RM 1,757,000</t>
  </si>
  <si>
    <t>Net tangible assets per share (RM)</t>
  </si>
  <si>
    <t xml:space="preserve">SEGMENTAL REPORTING ON LOANS, ADVANCES AND FINANCING ANALYSED BY THEIR ECONOMIC </t>
  </si>
  <si>
    <t>PURPOSES</t>
  </si>
  <si>
    <t>20.  No dividend has been recommended.</t>
  </si>
  <si>
    <t xml:space="preserve"> Profit Before Taxation and Zakat</t>
  </si>
  <si>
    <t xml:space="preserve"> Share of Profit in an Associated Company</t>
  </si>
  <si>
    <t xml:space="preserve">      in respect of prior year.</t>
  </si>
  <si>
    <t>to their respective dates of maturity and unrealised gains and losses are recognised in the profit and loss</t>
  </si>
  <si>
    <t xml:space="preserve">       On completion of the proposed disposal of the banking business, it is the intention of the Board</t>
  </si>
  <si>
    <t xml:space="preserve">11.  There was an increase of 964,600 shares issued pursuant to the Employees Share Option Scheme </t>
  </si>
  <si>
    <t xml:space="preserve">        which expired on 29 June, 2000.</t>
  </si>
  <si>
    <t xml:space="preserve"> (See Note 8)</t>
  </si>
  <si>
    <t xml:space="preserve">       The Board has identified the existing insurance business of the Group as the new core business.</t>
  </si>
  <si>
    <t xml:space="preserve">       to maintain the listing status of the Company on the Kuala Lumpur Stock Exchange Main Board. </t>
  </si>
  <si>
    <t xml:space="preserve">       for the remaining part of the year, notwithstanding the effects of the bank merger programme.</t>
  </si>
  <si>
    <t xml:space="preserve">        million recorded in the preceding quarter attributed mainly to lower profits generated by the Bank in view of its </t>
  </si>
  <si>
    <t>8.   On 24 August 2000, the Bank entered a conditional sale and purchase agreement to dispose of</t>
  </si>
  <si>
    <t xml:space="preserve">      its banking business to Malayan Banking Berhad for a cash consideration of RM1,250 million with </t>
  </si>
  <si>
    <t xml:space="preserve">       an adjustment of RM136,986.30 per day from 1 January 2000 to the completion date to reflect the </t>
  </si>
  <si>
    <t xml:space="preserve">       relevant authorities and the shareholders.</t>
  </si>
  <si>
    <t xml:space="preserve">9.    With the disposal of its banking business, the Bank is proposing to change its name to </t>
  </si>
  <si>
    <t xml:space="preserve">       PacificMas Berhad and to amend the object clauses of its Memorandum and Articles of </t>
  </si>
  <si>
    <t xml:space="preserve">       Association to better reflect the remaining business activities of the Group.  Proposals are also</t>
  </si>
  <si>
    <t xml:space="preserve">       being made to implement a share buy back scheme.  These proposals are subject to the approval</t>
  </si>
  <si>
    <t xml:space="preserve">       period in the preceding year due mainly to better interest margins at the Bank level and improved overall </t>
  </si>
  <si>
    <t xml:space="preserve">       operating environment for the Group.</t>
  </si>
  <si>
    <t xml:space="preserve">       for the period from 1 January 2000 to the completion date, after tax and other provisions, will be for </t>
  </si>
  <si>
    <t xml:space="preserve">       the account of Malayan Banking Berhad.  The proposed disposal is subject to the approval of </t>
  </si>
  <si>
    <t xml:space="preserve">       of relevant authorities and the shareholders.</t>
  </si>
  <si>
    <t>30/09/00</t>
  </si>
  <si>
    <t>31/12/99</t>
  </si>
  <si>
    <t>4.   There was a write-back of taxation of RM3,163,000 in the first quarter of the year due to over-provision</t>
  </si>
  <si>
    <t xml:space="preserve">7.   The Group, being a financial institution, is exempted by the Exchange from disclosing particulars </t>
  </si>
  <si>
    <t xml:space="preserve">      of purchase or disposal of quoted securities.</t>
  </si>
  <si>
    <t xml:space="preserve">17.  Group  profit  before  tax  for  the  third  quarter  amounted to RM35.1 million, marginally lower than RM36.7 </t>
  </si>
  <si>
    <t xml:space="preserve">18.  Group profit before tax for the first 9 months of the year increased significantly by 186% over the corresponding </t>
  </si>
  <si>
    <t>30/9/00</t>
  </si>
  <si>
    <t>30/09/99</t>
  </si>
  <si>
    <t xml:space="preserve">        lower loan base and lower interest margins in this third quarter.  </t>
  </si>
  <si>
    <t>19.  Barring any unforeseen circumstances, the Group is optimistic of maintaining its profitability and performance</t>
  </si>
  <si>
    <t xml:space="preserve">       increasing value of the business.  Profits earned (or losses suffered) from the banking operations</t>
  </si>
</sst>
</file>

<file path=xl/styles.xml><?xml version="1.0" encoding="utf-8"?>
<styleSheet xmlns="http://schemas.openxmlformats.org/spreadsheetml/2006/main">
  <numFmts count="8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_)\ ;\(#,##0\)\ "/>
    <numFmt numFmtId="185" formatCode="#,##0.00_)\ ;\(#,##0.00\)\ "/>
    <numFmt numFmtId="186" formatCode="#,##0.0_)\ ;\(#,##0.0\)\ "/>
    <numFmt numFmtId="187" formatCode="0.0"/>
    <numFmt numFmtId="188" formatCode="#,##0.0"/>
    <numFmt numFmtId="189" formatCode="0.0%"/>
    <numFmt numFmtId="190" formatCode="#,##0.0_);[Red]\(#,##0.0\)"/>
    <numFmt numFmtId="191" formatCode="_(* #,##0.0_);_(* \(#,##0.0\);_(* &quot;-&quot;??_);_(@_)"/>
    <numFmt numFmtId="192" formatCode="_(* #,##0_);_(* \(#,##0\);_(* &quot;-&quot;??_);_(@_)"/>
    <numFmt numFmtId="193" formatCode="#,##0.000_);[Red]\(#,##0.000\)"/>
    <numFmt numFmtId="194" formatCode="0_);\(0\)"/>
    <numFmt numFmtId="195" formatCode="&quot;$&quot;#,##0.00"/>
    <numFmt numFmtId="196" formatCode="\1."/>
    <numFmt numFmtId="197" formatCode="mmm\-yyyy"/>
    <numFmt numFmtId="198" formatCode="mmmm\-yyyy"/>
    <numFmt numFmtId="199" formatCode="mmmm\ yyyy"/>
    <numFmt numFmtId="200" formatCode="mmmm\-yy"/>
    <numFmt numFmtId="201" formatCode="#,##0.000"/>
    <numFmt numFmtId="202" formatCode="#,##0.0000"/>
    <numFmt numFmtId="203" formatCode="#,##0.00000"/>
    <numFmt numFmtId="204" formatCode="#,##0.000000"/>
    <numFmt numFmtId="205" formatCode="mmmm\ d\,\ yyyy"/>
    <numFmt numFmtId="206" formatCode="00000"/>
    <numFmt numFmtId="207" formatCode="&quot;Rm &quot;#,##0_);\(&quot;Rm &quot;#,##0\)"/>
    <numFmt numFmtId="208" formatCode="&quot;Rm &quot;#,##0_);[Red]\(&quot;Rm &quot;#,##0\)"/>
    <numFmt numFmtId="209" formatCode="&quot;Rm &quot;#,##0.00_);\(&quot;Rm &quot;#,##0.00\)"/>
    <numFmt numFmtId="210" formatCode="&quot;Rm &quot;#,##0.00_);[Red]\(&quot;Rm &quot;#,##0.00\)"/>
    <numFmt numFmtId="211" formatCode="_(&quot;Rm &quot;* #,##0_);_(&quot;Rm &quot;* \(#,##0\);_(&quot;Rm &quot;* &quot;-&quot;_);_(@_)"/>
    <numFmt numFmtId="212" formatCode="_(&quot;Rm &quot;* #,##0.00_);_(&quot;Rm &quot;* \(#,##0.00\);_(&quot;Rm &quot;* &quot;-&quot;??_);_(@_)"/>
    <numFmt numFmtId="213" formatCode="&quot;Rm&quot;#,##0_);\(&quot;Rm&quot;#,##0\)"/>
    <numFmt numFmtId="214" formatCode="&quot;Rm&quot;#,##0_);[Red]\(&quot;Rm&quot;#,##0\)"/>
    <numFmt numFmtId="215" formatCode="&quot;Rm&quot;#,##0.00_);\(&quot;Rm&quot;#,##0.00\)"/>
    <numFmt numFmtId="216" formatCode="&quot;Rm&quot;#,##0.00_);[Red]\(&quot;Rm&quot;#,##0.00\)"/>
    <numFmt numFmtId="217" formatCode="_(&quot;Rm&quot;* #,##0_);_(&quot;Rm&quot;* \(#,##0\);_(&quot;Rm&quot;* &quot;-&quot;_);_(@_)"/>
    <numFmt numFmtId="218" formatCode="_(&quot;Rm&quot;* #,##0.00_);_(&quot;Rm&quot;* \(#,##0.00\);_(&quot;Rm&quot;* &quot;-&quot;??_);_(@_)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0.000%"/>
    <numFmt numFmtId="225" formatCode="0.0000000000"/>
    <numFmt numFmtId="226" formatCode="0.00000000000"/>
    <numFmt numFmtId="227" formatCode="0.000000000"/>
    <numFmt numFmtId="228" formatCode="0.00000000"/>
    <numFmt numFmtId="229" formatCode="_(* #,##0.000_);_(* \(#,##0.000\);_(* &quot;-&quot;??_);_(@_)"/>
    <numFmt numFmtId="230" formatCode="_(* #,##0.0000_);_(* \(#,##0.0000\);_(* &quot;-&quot;??_);_(@_)"/>
    <numFmt numFmtId="231" formatCode="_(* #,##0.000000_);_(* \(#,##0.000000\);_(* &quot;-&quot;??_);_(@_)"/>
    <numFmt numFmtId="232" formatCode="_(* #,##0.00000_);_(* \(#,##0.00000\);_(* &quot;-&quot;??_);_(@_)"/>
    <numFmt numFmtId="233" formatCode="#,##0.0000_);[Red]\(#,##0.0000\)"/>
    <numFmt numFmtId="234" formatCode="#,##0.00000_);[Red]\(#,##0.00000\)"/>
    <numFmt numFmtId="235" formatCode="#,##0.000000_);[Red]\(#,##0.000000\)"/>
    <numFmt numFmtId="236" formatCode="mm/dd/yy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Book Antiqua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name val="Courier"/>
      <family val="0"/>
    </font>
    <font>
      <sz val="10"/>
      <color indexed="8"/>
      <name val="Arial"/>
      <family val="2"/>
    </font>
    <font>
      <sz val="8"/>
      <name val="Times New Roman"/>
      <family val="0"/>
    </font>
    <font>
      <sz val="8"/>
      <name val="Arial"/>
      <family val="2"/>
    </font>
    <font>
      <sz val="12"/>
      <name val="·s²Ó©úÅé"/>
      <family val="0"/>
    </font>
    <font>
      <sz val="10"/>
      <name val="Helv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Geneva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9"/>
      <name val="Times New Roman"/>
      <family val="0"/>
    </font>
    <font>
      <sz val="8"/>
      <name val="MS Sans Serif"/>
      <family val="0"/>
    </font>
    <font>
      <sz val="10"/>
      <name val="Antique Olive"/>
      <family val="0"/>
    </font>
    <font>
      <sz val="10"/>
      <name val="Times New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Helvetica"/>
      <family val="2"/>
    </font>
    <font>
      <sz val="12"/>
      <name val="Univers Condensed"/>
      <family val="2"/>
    </font>
    <font>
      <sz val="9.85"/>
      <name val="Times New Roman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>
      <alignment/>
      <protection locked="0"/>
    </xf>
    <xf numFmtId="4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 locked="0"/>
    </xf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0" applyProtection="0">
      <alignment/>
    </xf>
    <xf numFmtId="0" fontId="9" fillId="0" borderId="0" applyProtection="0">
      <alignment/>
    </xf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>
      <alignment/>
      <protection locked="0"/>
    </xf>
    <xf numFmtId="42" fontId="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>
      <alignment horizontal="center"/>
      <protection locked="0"/>
    </xf>
    <xf numFmtId="44" fontId="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ill="0" applyBorder="0" applyAlignment="0">
      <protection/>
    </xf>
    <xf numFmtId="2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Fill="0" applyBorder="0" applyAlignment="0"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8" fontId="11" fillId="0" borderId="0">
      <alignment horizontal="right" vertical="top"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7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30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3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30" fillId="0" borderId="0" applyNumberFormat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3" fontId="11" fillId="0" borderId="0">
      <alignment/>
      <protection/>
    </xf>
    <xf numFmtId="0" fontId="29" fillId="0" borderId="0">
      <alignment/>
      <protection/>
    </xf>
    <xf numFmtId="3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38" fontId="11" fillId="0" borderId="0">
      <alignment horizontal="right" vertical="top"/>
      <protection/>
    </xf>
    <xf numFmtId="0" fontId="1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" fontId="33" fillId="0" borderId="0">
      <alignment/>
      <protection locked="0"/>
    </xf>
    <xf numFmtId="10" fontId="9" fillId="0" borderId="0" applyFont="0" applyFill="0" applyBorder="0" applyAlignment="0" applyProtection="0"/>
    <xf numFmtId="1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>
      <protection/>
    </xf>
    <xf numFmtId="49" fontId="9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9" fillId="0" borderId="3" applyNumberFormat="0" applyFont="0" applyFill="0" applyAlignment="0" applyProtection="0"/>
  </cellStyleXfs>
  <cellXfs count="88">
    <xf numFmtId="0" fontId="0" fillId="0" borderId="0" xfId="0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38" fontId="7" fillId="0" borderId="0" xfId="28" applyNumberFormat="1" applyFont="1" applyAlignment="1">
      <alignment horizontal="right"/>
    </xf>
    <xf numFmtId="38" fontId="7" fillId="0" borderId="4" xfId="28" applyNumberFormat="1" applyFont="1" applyBorder="1" applyAlignment="1">
      <alignment horizontal="right"/>
    </xf>
    <xf numFmtId="38" fontId="7" fillId="0" borderId="0" xfId="28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8" fontId="7" fillId="0" borderId="5" xfId="28" applyNumberFormat="1" applyFont="1" applyBorder="1" applyAlignment="1">
      <alignment horizontal="right"/>
    </xf>
    <xf numFmtId="38" fontId="7" fillId="0" borderId="6" xfId="28" applyNumberFormat="1" applyFont="1" applyBorder="1" applyAlignment="1">
      <alignment horizontal="right"/>
    </xf>
    <xf numFmtId="37" fontId="7" fillId="0" borderId="0" xfId="0" applyNumberFormat="1" applyFont="1" applyAlignment="1">
      <alignment/>
    </xf>
    <xf numFmtId="37" fontId="5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8" fontId="7" fillId="0" borderId="0" xfId="28" applyNumberFormat="1" applyFont="1" applyAlignment="1">
      <alignment/>
    </xf>
    <xf numFmtId="38" fontId="7" fillId="0" borderId="5" xfId="0" applyNumberFormat="1" applyFont="1" applyBorder="1" applyAlignment="1">
      <alignment/>
    </xf>
    <xf numFmtId="38" fontId="7" fillId="0" borderId="5" xfId="28" applyNumberFormat="1" applyFont="1" applyBorder="1" applyAlignment="1">
      <alignment/>
    </xf>
    <xf numFmtId="38" fontId="7" fillId="0" borderId="0" xfId="28" applyNumberFormat="1" applyFont="1" applyBorder="1" applyAlignment="1">
      <alignment/>
    </xf>
    <xf numFmtId="37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7" fillId="0" borderId="5" xfId="0" applyFont="1" applyBorder="1" applyAlignment="1">
      <alignment horizontal="righ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7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38" fontId="7" fillId="0" borderId="0" xfId="28" applyNumberFormat="1" applyFont="1" applyBorder="1" applyAlignment="1" quotePrefix="1">
      <alignment horizontal="right"/>
    </xf>
    <xf numFmtId="38" fontId="7" fillId="0" borderId="5" xfId="28" applyNumberFormat="1" applyFont="1" applyBorder="1" applyAlignment="1" quotePrefix="1">
      <alignment horizontal="right"/>
    </xf>
    <xf numFmtId="37" fontId="6" fillId="0" borderId="0" xfId="0" applyNumberFormat="1" applyFont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 quotePrefix="1">
      <alignment horizontal="right"/>
    </xf>
    <xf numFmtId="38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6" fillId="0" borderId="0" xfId="0" applyNumberFormat="1" applyFont="1" applyBorder="1" applyAlignment="1" quotePrefix="1">
      <alignment horizontal="center"/>
    </xf>
    <xf numFmtId="37" fontId="7" fillId="0" borderId="0" xfId="0" applyNumberFormat="1" applyFont="1" applyBorder="1" applyAlignment="1" quotePrefix="1">
      <alignment horizontal="right"/>
    </xf>
    <xf numFmtId="3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7" fontId="6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 quotePrefix="1">
      <alignment horizontal="right"/>
    </xf>
    <xf numFmtId="37" fontId="7" fillId="0" borderId="5" xfId="0" applyNumberFormat="1" applyFont="1" applyBorder="1" applyAlignment="1" quotePrefix="1">
      <alignment horizontal="righ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192" fontId="0" fillId="0" borderId="0" xfId="28" applyNumberFormat="1" applyAlignment="1">
      <alignment horizontal="center"/>
    </xf>
    <xf numFmtId="192" fontId="7" fillId="0" borderId="5" xfId="28" applyNumberFormat="1" applyFont="1" applyBorder="1" applyAlignment="1">
      <alignment horizontal="center"/>
    </xf>
    <xf numFmtId="192" fontId="7" fillId="0" borderId="2" xfId="28" applyNumberFormat="1" applyFont="1" applyBorder="1" applyAlignment="1">
      <alignment horizontal="center"/>
    </xf>
    <xf numFmtId="192" fontId="7" fillId="0" borderId="0" xfId="28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 horizontal="centerContinuous"/>
    </xf>
    <xf numFmtId="10" fontId="0" fillId="0" borderId="0" xfId="0" applyNumberFormat="1" applyAlignment="1">
      <alignment horizontal="right"/>
    </xf>
    <xf numFmtId="0" fontId="4" fillId="0" borderId="4" xfId="0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left"/>
    </xf>
    <xf numFmtId="192" fontId="7" fillId="0" borderId="0" xfId="28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38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 quotePrefix="1">
      <alignment horizontal="center"/>
    </xf>
    <xf numFmtId="10" fontId="0" fillId="0" borderId="6" xfId="0" applyNumberFormat="1" applyBorder="1" applyAlignment="1">
      <alignment horizontal="right"/>
    </xf>
    <xf numFmtId="192" fontId="0" fillId="0" borderId="0" xfId="28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92" fontId="7" fillId="0" borderId="6" xfId="28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23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794">
    <cellStyle name="Normal" xfId="0"/>
    <cellStyle name="Calc Currency (0)" xfId="15"/>
    <cellStyle name="Calc Percent (0)" xfId="16"/>
    <cellStyle name="Calc Percent (0)_Central US Region SM" xfId="17"/>
    <cellStyle name="Calc Percent (0)_East" xfId="18"/>
    <cellStyle name="Calc Percent (0)_East US Region SM" xfId="19"/>
    <cellStyle name="Calc Percent (0)_West" xfId="20"/>
    <cellStyle name="Calc Percent (0)_West US Region SM" xfId="21"/>
    <cellStyle name="Calc Percent (1)" xfId="22"/>
    <cellStyle name="Calc Percent (1)_Central US Region SM" xfId="23"/>
    <cellStyle name="Calc Percent (1)_East" xfId="24"/>
    <cellStyle name="Calc Percent (1)_East US Region SM" xfId="25"/>
    <cellStyle name="Calc Percent (1)_West" xfId="26"/>
    <cellStyle name="Calc Percent (1)_West US Region SM" xfId="27"/>
    <cellStyle name="Comma" xfId="28"/>
    <cellStyle name="Comma [0]" xfId="29"/>
    <cellStyle name="Comma [0]_12~3SO2" xfId="30"/>
    <cellStyle name="Comma [0]_BINV" xfId="31"/>
    <cellStyle name="Comma [0]_BINV_1" xfId="32"/>
    <cellStyle name="Comma [0]_BINV_BINV" xfId="33"/>
    <cellStyle name="Comma [0]_Channel Table" xfId="34"/>
    <cellStyle name="Comma [0]_Full Year FY96" xfId="35"/>
    <cellStyle name="Comma [0]_Full Year FY96_BINV" xfId="36"/>
    <cellStyle name="Comma [0]_Full Year FY96_BINV_1" xfId="37"/>
    <cellStyle name="Comma [0]_Full Year FY96_BINV_BINV" xfId="38"/>
    <cellStyle name="Comma [0]_laroux" xfId="39"/>
    <cellStyle name="Comma [0]_laroux_1" xfId="40"/>
    <cellStyle name="Comma [0]_laroux_1_12~3SO2" xfId="41"/>
    <cellStyle name="Comma [0]_laroux_1_BINV" xfId="42"/>
    <cellStyle name="Comma [0]_laroux_1_BINV_1" xfId="43"/>
    <cellStyle name="Comma [0]_laroux_1_BINV_BINV" xfId="44"/>
    <cellStyle name="Comma [0]_laroux_12~3SO2" xfId="45"/>
    <cellStyle name="Comma [0]_laroux_12~3SO2_BINV" xfId="46"/>
    <cellStyle name="Comma [0]_laroux_12~3SO2_BINV_1" xfId="47"/>
    <cellStyle name="Comma [0]_laroux_12~3SO2_BINV_BINV" xfId="48"/>
    <cellStyle name="Comma [0]_laroux_2" xfId="49"/>
    <cellStyle name="Comma [0]_laroux_2_12~3SO2" xfId="50"/>
    <cellStyle name="Comma [0]_laroux_2_12~3SO2_BINV" xfId="51"/>
    <cellStyle name="Comma [0]_laroux_2_12~3SO2_BINV_BINV" xfId="52"/>
    <cellStyle name="Comma [0]_laroux_2_BINV" xfId="53"/>
    <cellStyle name="Comma [0]_laroux_2_BINV_BINV" xfId="54"/>
    <cellStyle name="Comma [0]_laroux_3" xfId="55"/>
    <cellStyle name="Comma [0]_laroux_3_BINV" xfId="56"/>
    <cellStyle name="Comma [0]_laroux_BINV" xfId="57"/>
    <cellStyle name="Comma [0]_laroux_BINV_BINV" xfId="58"/>
    <cellStyle name="Comma [0]_laroux_MATERAL2" xfId="59"/>
    <cellStyle name="Comma [0]_laroux_MATERAL2_BINV" xfId="60"/>
    <cellStyle name="Comma [0]_laroux_MATERAL2_BINV_BINV" xfId="61"/>
    <cellStyle name="Comma [0]_laroux_mud plant bolted" xfId="62"/>
    <cellStyle name="Comma [0]_laroux_mud plant bolted_BINV" xfId="63"/>
    <cellStyle name="Comma [0]_MACRO1.XLM" xfId="64"/>
    <cellStyle name="Comma [0]_MATERAL2" xfId="65"/>
    <cellStyle name="Comma [0]_MATERAL2_BINV" xfId="66"/>
    <cellStyle name="Comma [0]_MBS-HQ" xfId="67"/>
    <cellStyle name="Comma [0]_mud plant bolted" xfId="68"/>
    <cellStyle name="Comma [0]_mud plant bolted_BINV" xfId="69"/>
    <cellStyle name="Comma [0]_mud plant bolted_BINV_BINV" xfId="70"/>
    <cellStyle name="Comma [0]_P&amp;L" xfId="71"/>
    <cellStyle name="Comma [0]_Page 8" xfId="72"/>
    <cellStyle name="Comma [0]_Page 8_BINV" xfId="73"/>
    <cellStyle name="Comma [0]_Page 9" xfId="74"/>
    <cellStyle name="Comma [0]_Page 9_BINV" xfId="75"/>
    <cellStyle name="Comma [0]_Payroll YTD" xfId="76"/>
    <cellStyle name="Comma [0]_PERSONAL" xfId="77"/>
    <cellStyle name="Comma [0]_PERSONAL_1" xfId="78"/>
    <cellStyle name="Comma [0]_PERSONAL_1_BINV" xfId="79"/>
    <cellStyle name="Comma [0]_Q1 FY96" xfId="80"/>
    <cellStyle name="Comma [0]_Q1 FY96_BINV" xfId="81"/>
    <cellStyle name="Comma [0]_Q1 FY96_BINV_1" xfId="82"/>
    <cellStyle name="Comma [0]_Q1 FY96_BINV_BINV" xfId="83"/>
    <cellStyle name="Comma [0]_Q2 FY96" xfId="84"/>
    <cellStyle name="Comma [0]_Q2 FY96_BINV" xfId="85"/>
    <cellStyle name="Comma [0]_Q2 FY96_BINV_1" xfId="86"/>
    <cellStyle name="Comma [0]_Q2 FY96_BINV_BINV" xfId="87"/>
    <cellStyle name="Comma [0]_Q3 FY96" xfId="88"/>
    <cellStyle name="Comma [0]_Q3 FY96_BINV" xfId="89"/>
    <cellStyle name="Comma [0]_Q3 FY96_BINV_1" xfId="90"/>
    <cellStyle name="Comma [0]_Q3 FY96_BINV_BINV" xfId="91"/>
    <cellStyle name="Comma [0]_Q4 FY96" xfId="92"/>
    <cellStyle name="Comma [0]_Q4 FY96_BINV" xfId="93"/>
    <cellStyle name="Comma [0]_Q4 FY96_BINV_1" xfId="94"/>
    <cellStyle name="Comma [0]_Q4 FY96_BINV_BINV" xfId="95"/>
    <cellStyle name="Comma [0]_QTR94_95" xfId="96"/>
    <cellStyle name="Comma [0]_QTR94_95_BINV" xfId="97"/>
    <cellStyle name="Comma [0]_QTR94_95_BINV_1" xfId="98"/>
    <cellStyle name="Comma [0]_QTR94_95_BINV_BINV" xfId="99"/>
    <cellStyle name="Comma [0]_r1" xfId="100"/>
    <cellStyle name="Comma [0]_r1_BINV" xfId="101"/>
    <cellStyle name="Comma [0]_r1_BINV_1" xfId="102"/>
    <cellStyle name="Comma [0]_r1_BINV_BINV" xfId="103"/>
    <cellStyle name="Comma [0]_Sheet1" xfId="104"/>
    <cellStyle name="Comma [0]_Sheet1_1" xfId="105"/>
    <cellStyle name="Comma [0]_Sheet1_1_BINV" xfId="106"/>
    <cellStyle name="Comma [0]_Sheet1_BINV" xfId="107"/>
    <cellStyle name="Comma [0]_Sheet1_BINV_1" xfId="108"/>
    <cellStyle name="Comma [0]_Sheet1_Book6" xfId="109"/>
    <cellStyle name="Comma [0]_Sheet1_laroux" xfId="110"/>
    <cellStyle name="Comma [0]_Sheet1_laroux_BINV" xfId="111"/>
    <cellStyle name="Comma [0]_Sheet1_laroux_BINV_1" xfId="112"/>
    <cellStyle name="Comma [0]_Sheet1_laroux_BINV_BINV" xfId="113"/>
    <cellStyle name="Comma [0]_Sheet1_PERSONAL" xfId="114"/>
    <cellStyle name="Comma [0]_Sheet4" xfId="115"/>
    <cellStyle name="Comma [0]_Summary (2)" xfId="116"/>
    <cellStyle name="Comma_12~3SO2" xfId="117"/>
    <cellStyle name="Comma_BINV" xfId="118"/>
    <cellStyle name="Comma_BINV_1" xfId="119"/>
    <cellStyle name="Comma_BINV_1_BINV" xfId="120"/>
    <cellStyle name="Comma_BINV_2" xfId="121"/>
    <cellStyle name="Comma_BINV_BINV" xfId="122"/>
    <cellStyle name="Comma_Channel Table" xfId="123"/>
    <cellStyle name="Comma_Full Year FY96" xfId="124"/>
    <cellStyle name="Comma_Full Year FY96_BINV" xfId="125"/>
    <cellStyle name="Comma_Full Year FY96_BINV_1" xfId="126"/>
    <cellStyle name="Comma_Full Year FY96_BINV_BINV" xfId="127"/>
    <cellStyle name="Comma_laroux" xfId="128"/>
    <cellStyle name="Comma_laroux_1" xfId="129"/>
    <cellStyle name="Comma_laroux_1_12~3SO2" xfId="130"/>
    <cellStyle name="Comma_laroux_1_BINV" xfId="131"/>
    <cellStyle name="Comma_laroux_1_BINV_1" xfId="132"/>
    <cellStyle name="Comma_laroux_1_BINV_BINV" xfId="133"/>
    <cellStyle name="Comma_laroux_12~3SO2" xfId="134"/>
    <cellStyle name="Comma_laroux_12~3SO2_BINV" xfId="135"/>
    <cellStyle name="Comma_laroux_12~3SO2_BINV_1" xfId="136"/>
    <cellStyle name="Comma_laroux_12~3SO2_BINV_BINV" xfId="137"/>
    <cellStyle name="Comma_laroux_2" xfId="138"/>
    <cellStyle name="Comma_laroux_2_12~3SO2" xfId="139"/>
    <cellStyle name="Comma_laroux_2_12~3SO2_BINV" xfId="140"/>
    <cellStyle name="Comma_laroux_2_12~3SO2_BINV_BINV" xfId="141"/>
    <cellStyle name="Comma_laroux_2_BINV" xfId="142"/>
    <cellStyle name="Comma_laroux_2_BINV_BINV" xfId="143"/>
    <cellStyle name="Comma_laroux_3" xfId="144"/>
    <cellStyle name="Comma_laroux_3_BINV" xfId="145"/>
    <cellStyle name="Comma_laroux_BINV" xfId="146"/>
    <cellStyle name="Comma_laroux_BINV_BINV" xfId="147"/>
    <cellStyle name="Comma_MACRO1.XLM" xfId="148"/>
    <cellStyle name="Comma_MATERAL2" xfId="149"/>
    <cellStyle name="Comma_MATERAL2_BINV" xfId="150"/>
    <cellStyle name="Comma_MBS-HQ" xfId="151"/>
    <cellStyle name="Comma_mud plant bolted" xfId="152"/>
    <cellStyle name="Comma_P&amp;L" xfId="153"/>
    <cellStyle name="Comma_Page 8" xfId="154"/>
    <cellStyle name="Comma_Page 8_BINV" xfId="155"/>
    <cellStyle name="Comma_Page 9" xfId="156"/>
    <cellStyle name="Comma_Page 9_BINV" xfId="157"/>
    <cellStyle name="Comma_Payroll YTD" xfId="158"/>
    <cellStyle name="Comma_PERSONAL" xfId="159"/>
    <cellStyle name="Comma_PERSONAL_1" xfId="160"/>
    <cellStyle name="Comma_PERSONAL_1_BINV" xfId="161"/>
    <cellStyle name="Comma_PERSONAL_BINV" xfId="162"/>
    <cellStyle name="Comma_PERSONAL_BINV_1" xfId="163"/>
    <cellStyle name="Comma_PERSONAL_BINV_1_BINV" xfId="164"/>
    <cellStyle name="Comma_PERSONAL_BINV_2" xfId="165"/>
    <cellStyle name="Comma_Q1 FY96" xfId="166"/>
    <cellStyle name="Comma_Q1 FY96_BINV" xfId="167"/>
    <cellStyle name="Comma_Q1 FY96_BINV_1" xfId="168"/>
    <cellStyle name="Comma_Q1 FY96_BINV_BINV" xfId="169"/>
    <cellStyle name="Comma_Q2 FY96" xfId="170"/>
    <cellStyle name="Comma_Q2 FY96_BINV" xfId="171"/>
    <cellStyle name="Comma_Q2 FY96_BINV_1" xfId="172"/>
    <cellStyle name="Comma_Q2 FY96_BINV_BINV" xfId="173"/>
    <cellStyle name="Comma_Q3 FY96" xfId="174"/>
    <cellStyle name="Comma_Q3 FY96_BINV" xfId="175"/>
    <cellStyle name="Comma_Q3 FY96_BINV_1" xfId="176"/>
    <cellStyle name="Comma_Q3 FY96_BINV_BINV" xfId="177"/>
    <cellStyle name="Comma_Q4 FY96" xfId="178"/>
    <cellStyle name="Comma_Q4 FY96_BINV" xfId="179"/>
    <cellStyle name="Comma_Q4 FY96_BINV_1" xfId="180"/>
    <cellStyle name="Comma_Q4 FY96_BINV_BINV" xfId="181"/>
    <cellStyle name="Comma_QTR94_95" xfId="182"/>
    <cellStyle name="Comma_QTR94_95_BINV" xfId="183"/>
    <cellStyle name="Comma_QTR94_95_BINV_1" xfId="184"/>
    <cellStyle name="Comma_QTR94_95_BINV_BINV" xfId="185"/>
    <cellStyle name="Comma_r1" xfId="186"/>
    <cellStyle name="Comma_r1_BINV" xfId="187"/>
    <cellStyle name="Comma_r1_BINV_1" xfId="188"/>
    <cellStyle name="Comma_r1_BINV_BINV" xfId="189"/>
    <cellStyle name="Comma_Sheet1" xfId="190"/>
    <cellStyle name="Comma_Sheet1_1" xfId="191"/>
    <cellStyle name="Comma_Sheet1_1_BINV" xfId="192"/>
    <cellStyle name="Comma_Sheet1_BINV" xfId="193"/>
    <cellStyle name="Comma_Sheet1_BINV_1" xfId="194"/>
    <cellStyle name="Comma_Sheet1_Book6" xfId="195"/>
    <cellStyle name="Comma_Sheet1_laroux" xfId="196"/>
    <cellStyle name="Comma_Sheet1_laroux_BINV" xfId="197"/>
    <cellStyle name="Comma_Sheet1_laroux_BINV_1" xfId="198"/>
    <cellStyle name="Comma_Sheet1_laroux_BINV_BINV" xfId="199"/>
    <cellStyle name="Comma_Sheet1_PERSONAL" xfId="200"/>
    <cellStyle name="Comma_Sheet4" xfId="201"/>
    <cellStyle name="Comma_Summary (2)" xfId="202"/>
    <cellStyle name="Comma0" xfId="203"/>
    <cellStyle name="Currency" xfId="204"/>
    <cellStyle name="Currency [0]" xfId="205"/>
    <cellStyle name="Currency [0]_12~3SO2" xfId="206"/>
    <cellStyle name="Currency [0]_BINV" xfId="207"/>
    <cellStyle name="Currency [0]_BINV_1" xfId="208"/>
    <cellStyle name="Currency [0]_BINV_2" xfId="209"/>
    <cellStyle name="Currency [0]_BINV_3" xfId="210"/>
    <cellStyle name="Currency [0]_BINV_BINV" xfId="211"/>
    <cellStyle name="Currency [0]_Channel Table" xfId="212"/>
    <cellStyle name="Currency [0]_Full Year FY96" xfId="213"/>
    <cellStyle name="Currency [0]_laroux" xfId="214"/>
    <cellStyle name="Currency [0]_laroux_1" xfId="215"/>
    <cellStyle name="Currency [0]_laroux_1_12~3SO2" xfId="216"/>
    <cellStyle name="Currency [0]_laroux_1_BINV" xfId="217"/>
    <cellStyle name="Currency [0]_laroux_1_BINV_1" xfId="218"/>
    <cellStyle name="Currency [0]_laroux_1_BINV_BINV" xfId="219"/>
    <cellStyle name="Currency [0]_laroux_12~3SO2" xfId="220"/>
    <cellStyle name="Currency [0]_laroux_2" xfId="221"/>
    <cellStyle name="Currency [0]_laroux_2_12~3SO2" xfId="222"/>
    <cellStyle name="Currency [0]_laroux_2_12~3SO2_BINV" xfId="223"/>
    <cellStyle name="Currency [0]_laroux_2_12~3SO2_BINV_BINV" xfId="224"/>
    <cellStyle name="Currency [0]_laroux_2_BINV" xfId="225"/>
    <cellStyle name="Currency [0]_laroux_2_BINV_1" xfId="226"/>
    <cellStyle name="Currency [0]_laroux_3" xfId="227"/>
    <cellStyle name="Currency [0]_laroux_3_12~3SO2" xfId="228"/>
    <cellStyle name="Currency [0]_laroux_3_12~3SO2_BINV" xfId="229"/>
    <cellStyle name="Currency [0]_laroux_3_BINV" xfId="230"/>
    <cellStyle name="Currency [0]_laroux_3_BINV_1" xfId="231"/>
    <cellStyle name="Currency [0]_laroux_4" xfId="232"/>
    <cellStyle name="Currency [0]_laroux_4_BINV" xfId="233"/>
    <cellStyle name="Currency [0]_laroux_BINV" xfId="234"/>
    <cellStyle name="Currency [0]_laroux_MATERAL2" xfId="235"/>
    <cellStyle name="Currency [0]_laroux_mud plant bolted" xfId="236"/>
    <cellStyle name="Currency [0]_laroux_mud plant bolted_BINV" xfId="237"/>
    <cellStyle name="Currency [0]_MACRO1.XLM" xfId="238"/>
    <cellStyle name="Currency [0]_MATERAL2" xfId="239"/>
    <cellStyle name="Currency [0]_MATERAL2_BINV" xfId="240"/>
    <cellStyle name="Currency [0]_MBS-HQ" xfId="241"/>
    <cellStyle name="Currency [0]_mud plant bolted" xfId="242"/>
    <cellStyle name="Currency [0]_P&amp;L" xfId="243"/>
    <cellStyle name="Currency [0]_Page 8" xfId="244"/>
    <cellStyle name="Currency [0]_Page 9" xfId="245"/>
    <cellStyle name="Currency [0]_Payroll YTD" xfId="246"/>
    <cellStyle name="Currency [0]_PERSONAL" xfId="247"/>
    <cellStyle name="Currency [0]_PERSONAL_1" xfId="248"/>
    <cellStyle name="Currency [0]_PERSONAL_1_BINV" xfId="249"/>
    <cellStyle name="Currency [0]_Q1 FY96" xfId="250"/>
    <cellStyle name="Currency [0]_Q2 FY96" xfId="251"/>
    <cellStyle name="Currency [0]_Q3 FY96" xfId="252"/>
    <cellStyle name="Currency [0]_Q4 FY96" xfId="253"/>
    <cellStyle name="Currency [0]_QTR94_95" xfId="254"/>
    <cellStyle name="Currency [0]_r1" xfId="255"/>
    <cellStyle name="Currency [0]_r1_BINV" xfId="256"/>
    <cellStyle name="Currency [0]_r1_BINV_BINV" xfId="257"/>
    <cellStyle name="Currency [0]_Sheet1" xfId="258"/>
    <cellStyle name="Currency [0]_Sheet1_1" xfId="259"/>
    <cellStyle name="Currency [0]_Sheet1_BINV" xfId="260"/>
    <cellStyle name="Currency [0]_Sheet1_Book6" xfId="261"/>
    <cellStyle name="Currency [0]_Sheet1_laroux" xfId="262"/>
    <cellStyle name="Currency [0]_Sheet1_PERSONAL" xfId="263"/>
    <cellStyle name="Currency [0]_Sheet4" xfId="264"/>
    <cellStyle name="Currency [0]_Summary (2)" xfId="265"/>
    <cellStyle name="Currency_12~3SO2" xfId="266"/>
    <cellStyle name="Currency_BINV" xfId="267"/>
    <cellStyle name="Currency_BINV_1" xfId="268"/>
    <cellStyle name="Currency_BINV_1_BINV" xfId="269"/>
    <cellStyle name="Currency_BINV_1_BINV_1" xfId="270"/>
    <cellStyle name="Currency_BINV_2" xfId="271"/>
    <cellStyle name="Currency_BINV_2_BINV" xfId="272"/>
    <cellStyle name="Currency_BINV_3" xfId="273"/>
    <cellStyle name="Currency_BINV_4" xfId="274"/>
    <cellStyle name="Currency_BINV_5" xfId="275"/>
    <cellStyle name="Currency_BINV_BINV" xfId="276"/>
    <cellStyle name="Currency_Channel Table" xfId="277"/>
    <cellStyle name="Currency_Full Year FY96" xfId="278"/>
    <cellStyle name="Currency_laroux" xfId="279"/>
    <cellStyle name="Currency_laroux_1" xfId="280"/>
    <cellStyle name="Currency_laroux_1_12~3SO2" xfId="281"/>
    <cellStyle name="Currency_laroux_1_BINV" xfId="282"/>
    <cellStyle name="Currency_laroux_1_BINV_1" xfId="283"/>
    <cellStyle name="Currency_laroux_1_BINV_BINV" xfId="284"/>
    <cellStyle name="Currency_laroux_12~3SO2" xfId="285"/>
    <cellStyle name="Currency_laroux_2" xfId="286"/>
    <cellStyle name="Currency_laroux_2_12~3SO2" xfId="287"/>
    <cellStyle name="Currency_laroux_2_12~3SO2_BINV" xfId="288"/>
    <cellStyle name="Currency_laroux_2_12~3SO2_BINV_BINV" xfId="289"/>
    <cellStyle name="Currency_laroux_2_BINV" xfId="290"/>
    <cellStyle name="Currency_laroux_2_BINV_1" xfId="291"/>
    <cellStyle name="Currency_laroux_3" xfId="292"/>
    <cellStyle name="Currency_laroux_3_12~3SO2" xfId="293"/>
    <cellStyle name="Currency_laroux_3_12~3SO2_BINV" xfId="294"/>
    <cellStyle name="Currency_laroux_3_BINV" xfId="295"/>
    <cellStyle name="Currency_laroux_3_BINV_1" xfId="296"/>
    <cellStyle name="Currency_laroux_4" xfId="297"/>
    <cellStyle name="Currency_laroux_4_BINV" xfId="298"/>
    <cellStyle name="Currency_laroux_BINV" xfId="299"/>
    <cellStyle name="Currency_MACRO1.XLM" xfId="300"/>
    <cellStyle name="Currency_MATERAL2" xfId="301"/>
    <cellStyle name="Currency_MATERAL2_BINV" xfId="302"/>
    <cellStyle name="Currency_MBS-HQ" xfId="303"/>
    <cellStyle name="Currency_mud plant bolted" xfId="304"/>
    <cellStyle name="Currency_mud plant bolted_BINV" xfId="305"/>
    <cellStyle name="Currency_mud plant bolted_BINV_1" xfId="306"/>
    <cellStyle name="Currency_P&amp;L" xfId="307"/>
    <cellStyle name="Currency_Page 8" xfId="308"/>
    <cellStyle name="Currency_Page 9" xfId="309"/>
    <cellStyle name="Currency_Payroll YTD" xfId="310"/>
    <cellStyle name="Currency_PERSONAL" xfId="311"/>
    <cellStyle name="Currency_PERSONAL_1" xfId="312"/>
    <cellStyle name="Currency_PERSONAL_1_BINV" xfId="313"/>
    <cellStyle name="Currency_PERSONAL_BINV" xfId="314"/>
    <cellStyle name="Currency_Q1 FY96" xfId="315"/>
    <cellStyle name="Currency_Q2 FY96" xfId="316"/>
    <cellStyle name="Currency_Q3 FY96" xfId="317"/>
    <cellStyle name="Currency_Q4 FY96" xfId="318"/>
    <cellStyle name="Currency_QTR94_95" xfId="319"/>
    <cellStyle name="Currency_r1" xfId="320"/>
    <cellStyle name="Currency_r1_BINV" xfId="321"/>
    <cellStyle name="Currency_r1_BINV_BINV" xfId="322"/>
    <cellStyle name="Currency_Sheet1" xfId="323"/>
    <cellStyle name="Currency_Sheet1_1" xfId="324"/>
    <cellStyle name="Currency_Sheet1_BINV" xfId="325"/>
    <cellStyle name="Currency_Sheet1_Book6" xfId="326"/>
    <cellStyle name="Currency_Sheet1_laroux" xfId="327"/>
    <cellStyle name="Currency_Sheet1_PERSONAL" xfId="328"/>
    <cellStyle name="Currency_Sheet4" xfId="329"/>
    <cellStyle name="Currency_Summary (2)" xfId="330"/>
    <cellStyle name="Currency0" xfId="331"/>
    <cellStyle name="Date" xfId="332"/>
    <cellStyle name="Enter Currency (0)" xfId="333"/>
    <cellStyle name="Fixed" xfId="334"/>
    <cellStyle name="Followed Hyperlink" xfId="335"/>
    <cellStyle name="Header1" xfId="336"/>
    <cellStyle name="Header2" xfId="337"/>
    <cellStyle name="Heading 1" xfId="338"/>
    <cellStyle name="Heading 2" xfId="339"/>
    <cellStyle name="Hyperlink" xfId="340"/>
    <cellStyle name="Hyperlink_BINV" xfId="341"/>
    <cellStyle name="Link Currency (0)" xfId="342"/>
    <cellStyle name="Normal_#10-Headcount" xfId="343"/>
    <cellStyle name="Normal_#5-Headcount_1" xfId="344"/>
    <cellStyle name="Normal_#6-Headcount" xfId="345"/>
    <cellStyle name="Normal_$per hd metrics(8)" xfId="346"/>
    <cellStyle name="Normal_12~3SO2" xfId="347"/>
    <cellStyle name="Normal_AMS-RPT" xfId="348"/>
    <cellStyle name="Normal_Approved_Not_Shipping_1" xfId="349"/>
    <cellStyle name="Normal_April" xfId="350"/>
    <cellStyle name="Normal_Assortment &amp; Depth" xfId="351"/>
    <cellStyle name="Normal_Assortment-DMR" xfId="352"/>
    <cellStyle name="Normal_Assortment-Retail" xfId="353"/>
    <cellStyle name="Normal_Attach Rates" xfId="354"/>
    <cellStyle name="Normal_AUGPG5.XLS" xfId="355"/>
    <cellStyle name="Normal_Bid" xfId="356"/>
    <cellStyle name="Normal_BINV" xfId="357"/>
    <cellStyle name="Normal_BINV_1" xfId="358"/>
    <cellStyle name="Normal_BINV_2" xfId="359"/>
    <cellStyle name="Normal_BINV_3" xfId="360"/>
    <cellStyle name="Normal_BINV_4" xfId="361"/>
    <cellStyle name="Normal_BINV_5" xfId="362"/>
    <cellStyle name="Normal_BINV_6" xfId="363"/>
    <cellStyle name="Normal_BINV_7" xfId="364"/>
    <cellStyle name="Normal_Book2" xfId="365"/>
    <cellStyle name="Normal_Bus. Impact" xfId="366"/>
    <cellStyle name="Normal_Canada" xfId="367"/>
    <cellStyle name="Normal_Capital" xfId="368"/>
    <cellStyle name="Normal_Capital (2)" xfId="369"/>
    <cellStyle name="Normal_Central" xfId="370"/>
    <cellStyle name="Normal_Central (2)" xfId="371"/>
    <cellStyle name="Normal_Central US Region SM" xfId="372"/>
    <cellStyle name="Normal_CentralLicense (2)" xfId="373"/>
    <cellStyle name="Normal_Certs Q2" xfId="374"/>
    <cellStyle name="Normal_Certs Q2 (2)" xfId="375"/>
    <cellStyle name="Normal_Channel - Actual" xfId="376"/>
    <cellStyle name="Normal_Channel Table" xfId="377"/>
    <cellStyle name="Normal_Channel Table_1" xfId="378"/>
    <cellStyle name="Normal_Channel Table_1_Macro2" xfId="379"/>
    <cellStyle name="Normal_Channel Table_1_Module1" xfId="380"/>
    <cellStyle name="Normal_Channel Table_2" xfId="381"/>
    <cellStyle name="Normal_Channel Table_Channel Table" xfId="382"/>
    <cellStyle name="Normal_Channel Table_Macro2" xfId="383"/>
    <cellStyle name="Normal_Channel Table_Module1" xfId="384"/>
    <cellStyle name="Normal_Chart Data" xfId="385"/>
    <cellStyle name="Normal_ChartData" xfId="386"/>
    <cellStyle name="Normal_Code" xfId="387"/>
    <cellStyle name="Normal_Competitive Environment" xfId="388"/>
    <cellStyle name="Normal_CompetitiveEnvironment (2)" xfId="389"/>
    <cellStyle name="Normal_Cons - Actual" xfId="390"/>
    <cellStyle name="Normal_Consol WW Hdct Pivot" xfId="391"/>
    <cellStyle name="Normal_Consulting" xfId="392"/>
    <cellStyle name="Normal_Cost Control" xfId="393"/>
    <cellStyle name="Normal_Cost Summ" xfId="394"/>
    <cellStyle name="Normal_Cover" xfId="395"/>
    <cellStyle name="Normal_Cover_WW_MCS" xfId="396"/>
    <cellStyle name="Normal_Cust Type" xfId="397"/>
    <cellStyle name="Normal_D&amp;H &amp; GT 051796" xfId="398"/>
    <cellStyle name="Normal_Dashboard - Chicago" xfId="399"/>
    <cellStyle name="Normal_Data" xfId="400"/>
    <cellStyle name="Normal_Data for Geog" xfId="401"/>
    <cellStyle name="Normal_data_1" xfId="402"/>
    <cellStyle name="Normal_Data_2" xfId="403"/>
    <cellStyle name="Normal_DECFLASH" xfId="404"/>
    <cellStyle name="Normal_Departments" xfId="405"/>
    <cellStyle name="Normal_Dialog1" xfId="406"/>
    <cellStyle name="Normal_Dialog1_1" xfId="407"/>
    <cellStyle name="Normal_Dialog1_1_BINV" xfId="408"/>
    <cellStyle name="Normal_Dialog1_1_Dialog1" xfId="409"/>
    <cellStyle name="Normal_Dialog1_1_Headcount" xfId="410"/>
    <cellStyle name="Normal_Dialog1_1_MCOE Analysis" xfId="411"/>
    <cellStyle name="Normal_Dialog1_1_MCOE Definition" xfId="412"/>
    <cellStyle name="Normal_Dialog1_1_Mktg Summ" xfId="413"/>
    <cellStyle name="Normal_Dialog1_1_Module1" xfId="414"/>
    <cellStyle name="Normal_Dialog1_1_Module1_1" xfId="415"/>
    <cellStyle name="Normal_Dialog1_1_Module1_Dialog1" xfId="416"/>
    <cellStyle name="Normal_Dialog1_1_Module1_WW_MCS" xfId="417"/>
    <cellStyle name="Normal_Dialog1_1_OpEx Discussion" xfId="418"/>
    <cellStyle name="Normal_Dialog1_1_OpEx Statment" xfId="419"/>
    <cellStyle name="Normal_Dialog1_1_Payroll" xfId="420"/>
    <cellStyle name="Normal_Dialog1_1_Summary" xfId="421"/>
    <cellStyle name="Normal_Dialog1_1_Trend OpEx" xfId="422"/>
    <cellStyle name="Normal_Dialog1_1_WW_MCS" xfId="423"/>
    <cellStyle name="Normal_Dialog1_2" xfId="424"/>
    <cellStyle name="Normal_Dialog1_2_Headcount" xfId="425"/>
    <cellStyle name="Normal_Dialog1_2_MCOE Analysis" xfId="426"/>
    <cellStyle name="Normal_Dialog1_2_MCOE Definition" xfId="427"/>
    <cellStyle name="Normal_Dialog1_2_Mktg Summ" xfId="428"/>
    <cellStyle name="Normal_Dialog1_2_Module1" xfId="429"/>
    <cellStyle name="Normal_Dialog1_2_Module1_Dialog1" xfId="430"/>
    <cellStyle name="Normal_Dialog1_2_OpEx Discussion" xfId="431"/>
    <cellStyle name="Normal_Dialog1_2_OpEx Statment" xfId="432"/>
    <cellStyle name="Normal_Dialog1_2_Payroll" xfId="433"/>
    <cellStyle name="Normal_Dialog1_2_Summary" xfId="434"/>
    <cellStyle name="Normal_Dialog1_2_Trend OpEx" xfId="435"/>
    <cellStyle name="Normal_Dialog1_2_WW_MCS" xfId="436"/>
    <cellStyle name="Normal_Dialog1_3" xfId="437"/>
    <cellStyle name="Normal_Dialog1_BINV" xfId="438"/>
    <cellStyle name="Normal_Dialog1_Dialog1" xfId="439"/>
    <cellStyle name="Normal_Dialog1_Dialog1_1" xfId="440"/>
    <cellStyle name="Normal_Dialog1_Headcount" xfId="441"/>
    <cellStyle name="Normal_Dialog1_MCOE Analysis" xfId="442"/>
    <cellStyle name="Normal_Dialog1_MCOE Definition" xfId="443"/>
    <cellStyle name="Normal_Dialog1_Mktg Summ" xfId="444"/>
    <cellStyle name="Normal_Dialog1_Module1" xfId="445"/>
    <cellStyle name="Normal_Dialog1_Module1_1" xfId="446"/>
    <cellStyle name="Normal_Dialog1_Module1_1_Dialog1" xfId="447"/>
    <cellStyle name="Normal_Dialog1_Module1_1_WW_MCS" xfId="448"/>
    <cellStyle name="Normal_Dialog1_Module1_2" xfId="449"/>
    <cellStyle name="Normal_Dialog1_Module1_Dialog1" xfId="450"/>
    <cellStyle name="Normal_Dialog1_Module1_Headcount" xfId="451"/>
    <cellStyle name="Normal_Dialog1_Module1_MCOE Analysis" xfId="452"/>
    <cellStyle name="Normal_Dialog1_Module1_MCOE Definition" xfId="453"/>
    <cellStyle name="Normal_Dialog1_Module1_Mktg Summ" xfId="454"/>
    <cellStyle name="Normal_Dialog1_Module1_OpEx Discussion" xfId="455"/>
    <cellStyle name="Normal_Dialog1_Module1_OpEx Statment" xfId="456"/>
    <cellStyle name="Normal_Dialog1_Module1_Payroll" xfId="457"/>
    <cellStyle name="Normal_Dialog1_Module1_Summary" xfId="458"/>
    <cellStyle name="Normal_Dialog1_Module1_Trend OpEx" xfId="459"/>
    <cellStyle name="Normal_Dialog1_OpEx Discussion" xfId="460"/>
    <cellStyle name="Normal_Dialog1_OpEx Statment" xfId="461"/>
    <cellStyle name="Normal_Dialog1_Payroll" xfId="462"/>
    <cellStyle name="Normal_Dialog1_Summary" xfId="463"/>
    <cellStyle name="Normal_Dialog1_Trend OpEx" xfId="464"/>
    <cellStyle name="Normal_Dialog1_WW_MCS" xfId="465"/>
    <cellStyle name="Normal_div &amp; cat detl rpt" xfId="466"/>
    <cellStyle name="Normal_DMR by Div" xfId="467"/>
    <cellStyle name="Normal_East" xfId="468"/>
    <cellStyle name="Normal_East US Region SM" xfId="469"/>
    <cellStyle name="Normal_EastLicense (2)" xfId="470"/>
    <cellStyle name="Normal_ECU Account Licensing" xfId="471"/>
    <cellStyle name="Normal_ECU Accounts" xfId="472"/>
    <cellStyle name="Normal_ECU Competitive Summary" xfId="473"/>
    <cellStyle name="Normal_ECU Competitive Summary_CompetitiveEnvironment (2)" xfId="474"/>
    <cellStyle name="Normal_ECU Product Detail" xfId="475"/>
    <cellStyle name="Normal_ECU Product Map" xfId="476"/>
    <cellStyle name="Normal_ECU YOY Growth" xfId="477"/>
    <cellStyle name="Normal_Education Quotas" xfId="478"/>
    <cellStyle name="Normal_EUCU" xfId="479"/>
    <cellStyle name="Normal_EUCU Cust Seg Analysis (B)" xfId="480"/>
    <cellStyle name="Normal_EUMYR_FY97.xls Chart 1" xfId="481"/>
    <cellStyle name="Normal_EUMYR_FY97.xls Chart 2" xfId="482"/>
    <cellStyle name="Normal_EUYER" xfId="483"/>
    <cellStyle name="Normal_Exec Summary" xfId="484"/>
    <cellStyle name="Normal_FG Summary" xfId="485"/>
    <cellStyle name="Normal_FinalReport" xfId="486"/>
    <cellStyle name="Normal_FinalReport (2)" xfId="487"/>
    <cellStyle name="Normal_FinalReport (3)" xfId="488"/>
    <cellStyle name="Normal_Financial Report_WW Region" xfId="489"/>
    <cellStyle name="Normal_Focus goals" xfId="490"/>
    <cellStyle name="Normal_Forecast" xfId="491"/>
    <cellStyle name="Normal_Full Year FY96" xfId="492"/>
    <cellStyle name="Normal_FY97 by Segment" xfId="493"/>
    <cellStyle name="Normal_FY97 Field MYR" xfId="494"/>
    <cellStyle name="Normal_FY97 RevSum - Channel Pres View" xfId="495"/>
    <cellStyle name="Normal_FY97 US Pivot" xfId="496"/>
    <cellStyle name="Normal_FY97 Worldwide Pivot" xfId="497"/>
    <cellStyle name="Normal_Geography View" xfId="498"/>
    <cellStyle name="Normal_GER95" xfId="499"/>
    <cellStyle name="Normal_Guidelines" xfId="500"/>
    <cellStyle name="Normal_HC 1" xfId="501"/>
    <cellStyle name="Normal_HC 2" xfId="502"/>
    <cellStyle name="Normal_HEADCONT" xfId="503"/>
    <cellStyle name="Normal_Headcount" xfId="504"/>
    <cellStyle name="Normal_Highlights" xfId="505"/>
    <cellStyle name="Normal_Holiday Bundles" xfId="506"/>
    <cellStyle name="Normal_Holiday Bundles (2)" xfId="507"/>
    <cellStyle name="Normal_IM Rebate Q2 SKUs" xfId="508"/>
    <cellStyle name="Normal_IM Rebate Q2 SKUs (2)" xfId="509"/>
    <cellStyle name="Normal_IM Rules and Procedures" xfId="510"/>
    <cellStyle name="Normal_Internet Share Drive" xfId="511"/>
    <cellStyle name="Normal_Introduction" xfId="512"/>
    <cellStyle name="Normal_Introduction_1" xfId="513"/>
    <cellStyle name="Normal_Introduction_Module1" xfId="514"/>
    <cellStyle name="Normal_Inventory" xfId="515"/>
    <cellStyle name="Normal_laroux" xfId="516"/>
    <cellStyle name="Normal_laroux_1" xfId="517"/>
    <cellStyle name="Normal_laroux_1_12~3SO2" xfId="518"/>
    <cellStyle name="Normal_laroux_1_BINV" xfId="519"/>
    <cellStyle name="Normal_laroux_12~3SO2" xfId="520"/>
    <cellStyle name="Normal_laroux_2" xfId="521"/>
    <cellStyle name="Normal_laroux_2_BINV" xfId="522"/>
    <cellStyle name="Normal_laroux_3" xfId="523"/>
    <cellStyle name="Normal_laroux_3_BINV" xfId="524"/>
    <cellStyle name="Normal_laroux_4" xfId="525"/>
    <cellStyle name="Normal_laroux_BINV" xfId="526"/>
    <cellStyle name="Normal_Linked &gt;&gt;Slide #8 - YTD Results" xfId="527"/>
    <cellStyle name="Normal_Location Total " xfId="528"/>
    <cellStyle name="Normal_Locations" xfId="529"/>
    <cellStyle name="Normal_LORG PC_pop data" xfId="530"/>
    <cellStyle name="Normal_Lowlights" xfId="531"/>
    <cellStyle name="Normal_MACRO1.XLM" xfId="532"/>
    <cellStyle name="Normal_Macro2" xfId="533"/>
    <cellStyle name="Normal_Maintenance" xfId="534"/>
    <cellStyle name="Normal_MarketingActBud" xfId="535"/>
    <cellStyle name="Normal_MarketingDetail" xfId="536"/>
    <cellStyle name="Normal_MATERAL2" xfId="537"/>
    <cellStyle name="Normal_MBS-HQ" xfId="538"/>
    <cellStyle name="Normal_MBS-HQ_1" xfId="539"/>
    <cellStyle name="Normal_MBS-HQ_Page 8" xfId="540"/>
    <cellStyle name="Normal_MBS-HQ_Page 9" xfId="541"/>
    <cellStyle name="Normal_MCOE Summary" xfId="542"/>
    <cellStyle name="Normal_MCOE Summary (2)" xfId="543"/>
    <cellStyle name="Normal_MCOE Summary (3)" xfId="544"/>
    <cellStyle name="Normal_MCOE Summary (4)" xfId="545"/>
    <cellStyle name="Normal_MCOE Summary (5)" xfId="546"/>
    <cellStyle name="Normal_MCOE Summary (6)" xfId="547"/>
    <cellStyle name="Normal_MCOE Summary (7)" xfId="548"/>
    <cellStyle name="Normal_MCOE Summary (8)" xfId="549"/>
    <cellStyle name="Normal_MCOE Summary (9)" xfId="550"/>
    <cellStyle name="Normal_MDF" xfId="551"/>
    <cellStyle name="Normal_MDF (2)" xfId="552"/>
    <cellStyle name="Normal_MDF (2)_1" xfId="553"/>
    <cellStyle name="Normal_MDF (2)_Reslr Mktng" xfId="554"/>
    <cellStyle name="Normal_MDF_1" xfId="555"/>
    <cellStyle name="Normal_MDF_MDF (2)" xfId="556"/>
    <cellStyle name="Normal_MDF_MDF (2)_Reslr Mktng" xfId="557"/>
    <cellStyle name="Normal_MDF_Reslr Mktng" xfId="558"/>
    <cellStyle name="Normal_MELP 3" xfId="559"/>
    <cellStyle name="Normal_Menu" xfId="560"/>
    <cellStyle name="Normal_Menu_1" xfId="561"/>
    <cellStyle name="Normal_Menu_WW_MCS" xfId="562"/>
    <cellStyle name="Normal_Module1" xfId="563"/>
    <cellStyle name="Normal_Module1_$per hd metrics(8)" xfId="564"/>
    <cellStyle name="Normal_Module1_1" xfId="565"/>
    <cellStyle name="Normal_Module1_1_$per hd metrics(8)" xfId="566"/>
    <cellStyle name="Normal_Module1_1_BINV" xfId="567"/>
    <cellStyle name="Normal_Module1_1_Rev,PC's,Heads by Dist(9)" xfId="568"/>
    <cellStyle name="Normal_Module1_1_WW_MCS" xfId="569"/>
    <cellStyle name="Normal_Module1_2" xfId="570"/>
    <cellStyle name="Normal_Module1_2_WW_MCS" xfId="571"/>
    <cellStyle name="Normal_Module1_BINV" xfId="572"/>
    <cellStyle name="Normal_Module1_Book6" xfId="573"/>
    <cellStyle name="Normal_Module1_Dialog1" xfId="574"/>
    <cellStyle name="Normal_Module1_Dialog1_BINV" xfId="575"/>
    <cellStyle name="Normal_Module1_PERSONAL" xfId="576"/>
    <cellStyle name="Normal_Module1_Rev,PC's,Heads by Dist(9)" xfId="577"/>
    <cellStyle name="Normal_Module2" xfId="578"/>
    <cellStyle name="Normal_Module3" xfId="579"/>
    <cellStyle name="Normal_Module5" xfId="580"/>
    <cellStyle name="Normal_MSNA" xfId="581"/>
    <cellStyle name="Normal_mssReport" xfId="582"/>
    <cellStyle name="Normal_MSUS Home" xfId="583"/>
    <cellStyle name="Normal_MTD&amp;YTD" xfId="584"/>
    <cellStyle name="Normal_MTD&amp;YTD (2)" xfId="585"/>
    <cellStyle name="Normal_MTDP&amp;L" xfId="586"/>
    <cellStyle name="Normal_MTDRevSum" xfId="587"/>
    <cellStyle name="Normal_mud plant bolted" xfId="588"/>
    <cellStyle name="Normal_MVLP 4" xfId="589"/>
    <cellStyle name="Normal_MYR &amp; Monthly Reporting" xfId="590"/>
    <cellStyle name="Normal_OCU Metrics " xfId="591"/>
    <cellStyle name="Normal_OCU Prog. &amp; Initiatives " xfId="592"/>
    <cellStyle name="Normal_OPEN 5" xfId="593"/>
    <cellStyle name="Normal_Operating Expense" xfId="594"/>
    <cellStyle name="Normal_OperResults" xfId="595"/>
    <cellStyle name="Normal_opex" xfId="596"/>
    <cellStyle name="Normal_OrgChart" xfId="597"/>
    <cellStyle name="Normal_OrgChart_1" xfId="598"/>
    <cellStyle name="Normal_Orig Flat File fr Dan" xfId="599"/>
    <cellStyle name="Normal_Outlet96 View (B)" xfId="600"/>
    <cellStyle name="Normal_Overview" xfId="601"/>
    <cellStyle name="Normal_P&amp;L" xfId="602"/>
    <cellStyle name="Normal_Page 8" xfId="603"/>
    <cellStyle name="Normal_Page 9" xfId="604"/>
    <cellStyle name="Normal_Pasted Pictures" xfId="605"/>
    <cellStyle name="Normal_Payroll YTD" xfId="606"/>
    <cellStyle name="Normal_PC and VAR's" xfId="607"/>
    <cellStyle name="Normal_PCMAP1" xfId="608"/>
    <cellStyle name="Normal_PCMAP1 (B)" xfId="609"/>
    <cellStyle name="Normal_PCMAP2 (B)" xfId="610"/>
    <cellStyle name="Normal_PD_Oppty_Map" xfId="611"/>
    <cellStyle name="Normal_PERSONAL" xfId="612"/>
    <cellStyle name="Normal_PERSONAL_1" xfId="613"/>
    <cellStyle name="Normal_PERSONAL_1_BINV" xfId="614"/>
    <cellStyle name="Normal_PERSONAL_1_BINV_1" xfId="615"/>
    <cellStyle name="Normal_PERSONAL_1_BINV_BINV" xfId="616"/>
    <cellStyle name="Normal_PERSONAL_2" xfId="617"/>
    <cellStyle name="Normal_PERSONAL_2_BINV" xfId="618"/>
    <cellStyle name="Normal_PERSONAL_2_BINV_1" xfId="619"/>
    <cellStyle name="Normal_PERSONAL_2_BINV_1_BINV" xfId="620"/>
    <cellStyle name="Normal_PERSONAL_2_BINV_2" xfId="621"/>
    <cellStyle name="Normal_PERSONAL_2_BINV_BINV" xfId="622"/>
    <cellStyle name="Normal_PERSONAL_BINV" xfId="623"/>
    <cellStyle name="Normal_PERSONAL_BINV_1" xfId="624"/>
    <cellStyle name="Normal_PERSONAL_BINV_1_BINV" xfId="625"/>
    <cellStyle name="Normal_PERSONAL_BINV_2" xfId="626"/>
    <cellStyle name="Normal_PERSONAL_BINV_BINV" xfId="627"/>
    <cellStyle name="Normal_Pivot" xfId="628"/>
    <cellStyle name="Normal_Pivot - Drill Down" xfId="629"/>
    <cellStyle name="Normal_Pivot (2)" xfId="630"/>
    <cellStyle name="Normal_Pivot_BINV" xfId="631"/>
    <cellStyle name="Normal_PivotReport" xfId="632"/>
    <cellStyle name="Normal_Pricing1" xfId="633"/>
    <cellStyle name="Normal_Pricing2" xfId="634"/>
    <cellStyle name="Normal_PricVol" xfId="635"/>
    <cellStyle name="Normal_PriorYear" xfId="636"/>
    <cellStyle name="Normal_Prod Div" xfId="637"/>
    <cellStyle name="Normal_PROD SALES" xfId="638"/>
    <cellStyle name="Normal_PROD SALES by Region Pg 2" xfId="639"/>
    <cellStyle name="Normal_PRODUCT" xfId="640"/>
    <cellStyle name="Normal_Proposed Mktg Spend" xfId="641"/>
    <cellStyle name="Normal_PRS" xfId="642"/>
    <cellStyle name="Normal_Purch-AR" xfId="643"/>
    <cellStyle name="Normal_Q1 FY96" xfId="644"/>
    <cellStyle name="Normal_Q2 FY96" xfId="645"/>
    <cellStyle name="Normal_Q3 FY96" xfId="646"/>
    <cellStyle name="Normal_Q4 FY96" xfId="647"/>
    <cellStyle name="Normal_QTR94_95" xfId="648"/>
    <cellStyle name="Normal_r1" xfId="649"/>
    <cellStyle name="Normal_READ ME!" xfId="650"/>
    <cellStyle name="Normal_Reporting Status" xfId="651"/>
    <cellStyle name="Normal_Reporting Status_1" xfId="652"/>
    <cellStyle name="Normal_Reporting Status_EUCU Cust Seg Analysis (B)" xfId="653"/>
    <cellStyle name="Normal_Reporting Status_Outlet96 View (B)" xfId="654"/>
    <cellStyle name="Normal_Reporting Status_PCMAP1 (B)" xfId="655"/>
    <cellStyle name="Normal_Reporting Status_PCMAP2 (B)" xfId="656"/>
    <cellStyle name="Normal_Reporting Status_Subsegment Charts (B)" xfId="657"/>
    <cellStyle name="Normal_Req Summ" xfId="658"/>
    <cellStyle name="Normal_Reseller" xfId="659"/>
    <cellStyle name="Normal_Reseller Mktng" xfId="660"/>
    <cellStyle name="Normal_Reseller_Competitive Environment" xfId="661"/>
    <cellStyle name="Normal_Reseller_ECU Account Licensing" xfId="662"/>
    <cellStyle name="Normal_Reseller_ECU Competitive Summary" xfId="663"/>
    <cellStyle name="Normal_Reseller_ECU Product Map" xfId="664"/>
    <cellStyle name="Normal_Reseller_Highlights" xfId="665"/>
    <cellStyle name="Normal_Reseller_Internet Share Drive" xfId="666"/>
    <cellStyle name="Normal_Reseller_Lowlights" xfId="667"/>
    <cellStyle name="Normal_Reseller_MSUS Home" xfId="668"/>
    <cellStyle name="Normal_Reseller_MYR &amp; Monthly Reporting" xfId="669"/>
    <cellStyle name="Normal_Reseller_OCU Metrics " xfId="670"/>
    <cellStyle name="Normal_Reseller_OCU Prog. &amp; Initiatives " xfId="671"/>
    <cellStyle name="Normal_Reslr Mktng" xfId="672"/>
    <cellStyle name="Normal_Reslr Mktng_1" xfId="673"/>
    <cellStyle name="Normal_Retail By Div" xfId="674"/>
    <cellStyle name="Normal_Rev by Cust Seg" xfId="675"/>
    <cellStyle name="Normal_Rev by Product" xfId="676"/>
    <cellStyle name="Normal_Rev,PC's,Heads by Dist(9)" xfId="677"/>
    <cellStyle name="Normal_Revenues" xfId="678"/>
    <cellStyle name="Normal_RevSum" xfId="679"/>
    <cellStyle name="Normal_RevSum (2)" xfId="680"/>
    <cellStyle name="Normal_Rsllr Monthly Market Share" xfId="681"/>
    <cellStyle name="Normal_RslrSales.xls Chart 3" xfId="682"/>
    <cellStyle name="Normal_RslrSales.xls Chart 4" xfId="683"/>
    <cellStyle name="Normal_RslrSales.xls Chart 5" xfId="684"/>
    <cellStyle name="Normal_RTL DMR Rank" xfId="685"/>
    <cellStyle name="Normal_S&amp;MCosts" xfId="686"/>
    <cellStyle name="Normal_Segment and Account" xfId="687"/>
    <cellStyle name="Normal_Segment Change" xfId="688"/>
    <cellStyle name="Normal_Sheet1" xfId="689"/>
    <cellStyle name="Normal_Sheet1 (2)" xfId="690"/>
    <cellStyle name="Normal_Sheet1 (2)_Competitive Environment" xfId="691"/>
    <cellStyle name="Normal_Sheet1 (2)_ECU Account Licensing" xfId="692"/>
    <cellStyle name="Normal_Sheet1 (2)_ECU Competitive Summary" xfId="693"/>
    <cellStyle name="Normal_Sheet1 (2)_ECU Product Map" xfId="694"/>
    <cellStyle name="Normal_Sheet1 (2)_Highlights" xfId="695"/>
    <cellStyle name="Normal_Sheet1 (2)_Internet Share Drive" xfId="696"/>
    <cellStyle name="Normal_Sheet1 (2)_Lowlights" xfId="697"/>
    <cellStyle name="Normal_Sheet1 (2)_MSUS Home" xfId="698"/>
    <cellStyle name="Normal_Sheet1 (2)_MYR &amp; Monthly Reporting" xfId="699"/>
    <cellStyle name="Normal_Sheet1 (2)_OCU Metrics " xfId="700"/>
    <cellStyle name="Normal_Sheet1 (2)_OCU Prog. &amp; Initiatives " xfId="701"/>
    <cellStyle name="Normal_Sheet1_1" xfId="702"/>
    <cellStyle name="Normal_Sheet1_1_Headcount" xfId="703"/>
    <cellStyle name="Normal_Sheet1_1_MCOE Analysis" xfId="704"/>
    <cellStyle name="Normal_Sheet1_1_MCOE Definition" xfId="705"/>
    <cellStyle name="Normal_Sheet1_1_Mktg Summ" xfId="706"/>
    <cellStyle name="Normal_Sheet1_1_OpEx Discussion" xfId="707"/>
    <cellStyle name="Normal_Sheet1_1_OpEx Statment" xfId="708"/>
    <cellStyle name="Normal_Sheet1_1_Payroll" xfId="709"/>
    <cellStyle name="Normal_Sheet1_1_Summary" xfId="710"/>
    <cellStyle name="Normal_Sheet1_1_Trend OpEx" xfId="711"/>
    <cellStyle name="Normal_Sheet1_2" xfId="712"/>
    <cellStyle name="Normal_Sheet1_3" xfId="713"/>
    <cellStyle name="Normal_Sheet1_BINV" xfId="714"/>
    <cellStyle name="Normal_Sheet1_BINV_1" xfId="715"/>
    <cellStyle name="Normal_Sheet1_BINV_2" xfId="716"/>
    <cellStyle name="Normal_Sheet1_Book6" xfId="717"/>
    <cellStyle name="Normal_Sheet1_Capital (2)" xfId="718"/>
    <cellStyle name="Normal_Sheet1_Competitive Environment" xfId="719"/>
    <cellStyle name="Normal_Sheet1_Dashboard - Chicago" xfId="720"/>
    <cellStyle name="Normal_Sheet1_Dialog1" xfId="721"/>
    <cellStyle name="Normal_Sheet1_ECU Account Licensing" xfId="722"/>
    <cellStyle name="Normal_Sheet1_ECU Accounts" xfId="723"/>
    <cellStyle name="Normal_Sheet1_ECU Competitive Summary" xfId="724"/>
    <cellStyle name="Normal_Sheet1_ECU Product Map" xfId="725"/>
    <cellStyle name="Normal_Sheet1_Headcount" xfId="726"/>
    <cellStyle name="Normal_Sheet1_Highlights" xfId="727"/>
    <cellStyle name="Normal_Sheet1_Internet Share Drive" xfId="728"/>
    <cellStyle name="Normal_Sheet1_laroux" xfId="729"/>
    <cellStyle name="Normal_Sheet1_Lowlights" xfId="730"/>
    <cellStyle name="Normal_Sheet1_MCOE Analysis" xfId="731"/>
    <cellStyle name="Normal_Sheet1_MCOE Definition" xfId="732"/>
    <cellStyle name="Normal_Sheet1_Mktg Summ" xfId="733"/>
    <cellStyle name="Normal_Sheet1_MSUS Home" xfId="734"/>
    <cellStyle name="Normal_Sheet1_MYR &amp; Monthly Reporting" xfId="735"/>
    <cellStyle name="Normal_Sheet1_OCU Metrics " xfId="736"/>
    <cellStyle name="Normal_Sheet1_OCU Prog. &amp; Initiatives " xfId="737"/>
    <cellStyle name="Normal_Sheet1_OpEx Discussion" xfId="738"/>
    <cellStyle name="Normal_Sheet1_OpEx Statment" xfId="739"/>
    <cellStyle name="Normal_Sheet1_Payroll" xfId="740"/>
    <cellStyle name="Normal_Sheet1_PERSONAL" xfId="741"/>
    <cellStyle name="Normal_Sheet1_Summary" xfId="742"/>
    <cellStyle name="Normal_Sheet1_Trend OpEx" xfId="743"/>
    <cellStyle name="Normal_Sheet1_WWFG Mix" xfId="744"/>
    <cellStyle name="Normal_Sheet2" xfId="745"/>
    <cellStyle name="Normal_Sheet2_1" xfId="746"/>
    <cellStyle name="Normal_Sheet2_Competitive Environment" xfId="747"/>
    <cellStyle name="Normal_Sheet2_ECU Account Licensing" xfId="748"/>
    <cellStyle name="Normal_Sheet2_ECU Competitive Summary" xfId="749"/>
    <cellStyle name="Normal_Sheet2_ECU Product Map" xfId="750"/>
    <cellStyle name="Normal_Sheet2_Highlights" xfId="751"/>
    <cellStyle name="Normal_Sheet2_Internet Share Drive" xfId="752"/>
    <cellStyle name="Normal_Sheet2_Lowlights" xfId="753"/>
    <cellStyle name="Normal_Sheet2_MSUS Home" xfId="754"/>
    <cellStyle name="Normal_Sheet2_MYR &amp; Monthly Reporting" xfId="755"/>
    <cellStyle name="Normal_Sheet2_OCU Metrics " xfId="756"/>
    <cellStyle name="Normal_Sheet2_OCU Prog. &amp; Initiatives " xfId="757"/>
    <cellStyle name="Normal_Sheet3" xfId="758"/>
    <cellStyle name="Normal_Sheet3_Competitive Environment" xfId="759"/>
    <cellStyle name="Normal_Sheet3_ECU Account Licensing" xfId="760"/>
    <cellStyle name="Normal_Sheet3_ECU Competitive Summary" xfId="761"/>
    <cellStyle name="Normal_Sheet3_ECU Product Map" xfId="762"/>
    <cellStyle name="Normal_Sheet3_Highlights" xfId="763"/>
    <cellStyle name="Normal_Sheet3_Internet Share Drive" xfId="764"/>
    <cellStyle name="Normal_Sheet3_Lowlights" xfId="765"/>
    <cellStyle name="Normal_Sheet3_MSUS Home" xfId="766"/>
    <cellStyle name="Normal_Sheet3_MYR &amp; Monthly Reporting" xfId="767"/>
    <cellStyle name="Normal_Sheet3_OCU Metrics " xfId="768"/>
    <cellStyle name="Normal_Sheet3_OCU Prog. &amp; Initiatives " xfId="769"/>
    <cellStyle name="Normal_Sheet4" xfId="770"/>
    <cellStyle name="Normal_Sheet4_BINV" xfId="771"/>
    <cellStyle name="Normal_Sheet4_ECU Accounts" xfId="772"/>
    <cellStyle name="Normal_Sheet4_WWFG Mix" xfId="773"/>
    <cellStyle name="Normal_Sheet5" xfId="774"/>
    <cellStyle name="Normal_Sheet6" xfId="775"/>
    <cellStyle name="Normal_Shipping" xfId="776"/>
    <cellStyle name="Normal_Slide 1" xfId="777"/>
    <cellStyle name="Normal_SmartSwitch Program" xfId="778"/>
    <cellStyle name="Normal_Subsegment Charts (B)" xfId="779"/>
    <cellStyle name="Normal_Summary" xfId="780"/>
    <cellStyle name="Normal_Summary (2)" xfId="781"/>
    <cellStyle name="Normal_Summary (2)_1" xfId="782"/>
    <cellStyle name="Normal_Summary By Div &amp; Cat" xfId="783"/>
    <cellStyle name="Normal_Total 96quota&amp;95rev" xfId="784"/>
    <cellStyle name="Normal_TOTALS" xfId="785"/>
    <cellStyle name="Normal_Trend P&amp;L - Actual" xfId="786"/>
    <cellStyle name="Normal_TrendP&amp;L" xfId="787"/>
    <cellStyle name="Normal_TrendRev" xfId="788"/>
    <cellStyle name="Normal_US Pivot" xfId="789"/>
    <cellStyle name="Normal_version mix 6" xfId="790"/>
    <cellStyle name="Normal_Walmart" xfId="791"/>
    <cellStyle name="Normal_West" xfId="792"/>
    <cellStyle name="Normal_West US Region SM" xfId="793"/>
    <cellStyle name="Normal_WestLicense (2)" xfId="794"/>
    <cellStyle name="Normal_WWFG Mix" xfId="795"/>
    <cellStyle name="Normal_YTDP&amp;L" xfId="796"/>
    <cellStyle name="Normal_YTDRevSum" xfId="797"/>
    <cellStyle name="Percent" xfId="798"/>
    <cellStyle name="Percent_12~3SO2" xfId="799"/>
    <cellStyle name="Percent_BINV" xfId="800"/>
    <cellStyle name="Percent_BINV_1" xfId="801"/>
    <cellStyle name="Percent_laroux" xfId="802"/>
    <cellStyle name="PrePop Currency (0)" xfId="803"/>
    <cellStyle name="Text Indent A" xfId="804"/>
    <cellStyle name="Text Indent B" xfId="805"/>
    <cellStyle name="Text Indent B_laroux" xfId="806"/>
    <cellStyle name="Total" xfId="8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5" width="12.7109375" style="0" customWidth="1"/>
  </cols>
  <sheetData>
    <row r="1" spans="2:5" ht="12.75">
      <c r="B1" s="56"/>
      <c r="C1" s="56"/>
      <c r="D1" s="56"/>
      <c r="E1" s="56" t="s">
        <v>177</v>
      </c>
    </row>
    <row r="2" spans="1:5" ht="12.75">
      <c r="A2" s="83" t="s">
        <v>196</v>
      </c>
      <c r="B2" s="83"/>
      <c r="C2" s="83"/>
      <c r="D2" s="83"/>
      <c r="E2" s="83"/>
    </row>
    <row r="3" spans="1:5" ht="12.75">
      <c r="A3" s="57"/>
      <c r="B3" s="57"/>
      <c r="C3" s="57"/>
      <c r="D3" s="57"/>
      <c r="E3" s="57"/>
    </row>
    <row r="4" spans="1:5" ht="12.75">
      <c r="A4" s="83" t="s">
        <v>152</v>
      </c>
      <c r="B4" s="83"/>
      <c r="C4" s="83"/>
      <c r="D4" s="83"/>
      <c r="E4" s="83"/>
    </row>
    <row r="5" spans="1:5" ht="12.75">
      <c r="A5" s="83" t="s">
        <v>197</v>
      </c>
      <c r="B5" s="83"/>
      <c r="C5" s="83"/>
      <c r="D5" s="83"/>
      <c r="E5" s="83"/>
    </row>
    <row r="6" spans="1:5" ht="12.75">
      <c r="A6" s="57"/>
      <c r="B6" s="57"/>
      <c r="C6" s="82" t="s">
        <v>52</v>
      </c>
      <c r="D6" s="82"/>
      <c r="E6" s="57"/>
    </row>
    <row r="7" spans="2:5" ht="12.75">
      <c r="B7" s="3"/>
      <c r="C7" s="3" t="s">
        <v>31</v>
      </c>
      <c r="D7" s="3" t="s">
        <v>40</v>
      </c>
      <c r="E7" s="3"/>
    </row>
    <row r="8" spans="2:5" ht="12.75">
      <c r="B8" s="37"/>
      <c r="C8" s="37" t="s">
        <v>32</v>
      </c>
      <c r="D8" s="37" t="s">
        <v>32</v>
      </c>
      <c r="E8" s="37"/>
    </row>
    <row r="9" spans="2:5" ht="12.75">
      <c r="B9" s="3"/>
      <c r="C9" s="3" t="s">
        <v>33</v>
      </c>
      <c r="D9" s="3" t="s">
        <v>41</v>
      </c>
      <c r="E9" s="3"/>
    </row>
    <row r="10" spans="2:5" ht="12.75">
      <c r="B10" s="52"/>
      <c r="C10" s="81" t="s">
        <v>245</v>
      </c>
      <c r="D10" s="52" t="s">
        <v>246</v>
      </c>
      <c r="E10" s="52"/>
    </row>
    <row r="11" spans="1:5" ht="12.75">
      <c r="A11" s="55"/>
      <c r="B11" s="7"/>
      <c r="C11" s="7" t="s">
        <v>42</v>
      </c>
      <c r="D11" s="7" t="s">
        <v>42</v>
      </c>
      <c r="E11" s="7"/>
    </row>
    <row r="12" ht="12.75">
      <c r="A12" s="51" t="s">
        <v>153</v>
      </c>
    </row>
    <row r="13" spans="2:5" ht="12.75">
      <c r="B13" s="56"/>
      <c r="C13" s="56"/>
      <c r="D13" s="56"/>
      <c r="E13" s="56"/>
    </row>
    <row r="14" spans="1:5" ht="12.75">
      <c r="A14" t="s">
        <v>154</v>
      </c>
      <c r="B14" s="58"/>
      <c r="C14" s="58">
        <v>1052061</v>
      </c>
      <c r="D14" s="58">
        <v>1610628</v>
      </c>
      <c r="E14" s="58"/>
    </row>
    <row r="15" spans="1:5" ht="12.75">
      <c r="A15" t="s">
        <v>155</v>
      </c>
      <c r="B15" s="58"/>
      <c r="C15" s="58">
        <v>572667</v>
      </c>
      <c r="D15" s="58">
        <v>219717</v>
      </c>
      <c r="E15" s="58"/>
    </row>
    <row r="16" spans="1:5" ht="12.75">
      <c r="A16" t="s">
        <v>156</v>
      </c>
      <c r="B16" s="58"/>
      <c r="C16" s="58">
        <v>1145134</v>
      </c>
      <c r="D16" s="58">
        <v>1292776</v>
      </c>
      <c r="E16" s="58"/>
    </row>
    <row r="17" spans="1:5" ht="12.75">
      <c r="A17" t="s">
        <v>157</v>
      </c>
      <c r="B17" s="58"/>
      <c r="C17" s="58">
        <v>5587152</v>
      </c>
      <c r="D17" s="58">
        <v>5838801</v>
      </c>
      <c r="E17" s="58"/>
    </row>
    <row r="18" spans="1:5" ht="12.75">
      <c r="A18" t="s">
        <v>158</v>
      </c>
      <c r="B18" s="58"/>
      <c r="C18" s="58">
        <v>279378</v>
      </c>
      <c r="D18" s="58">
        <v>288968</v>
      </c>
      <c r="E18" s="58"/>
    </row>
    <row r="19" spans="1:5" ht="12.75">
      <c r="A19" t="s">
        <v>159</v>
      </c>
      <c r="B19" s="58"/>
      <c r="C19" s="58">
        <v>261599</v>
      </c>
      <c r="D19" s="58">
        <v>267811</v>
      </c>
      <c r="E19" s="58"/>
    </row>
    <row r="20" spans="1:5" ht="12.75">
      <c r="A20" t="s">
        <v>160</v>
      </c>
      <c r="B20" s="58"/>
      <c r="C20" s="58">
        <v>290</v>
      </c>
      <c r="D20" s="58">
        <v>253</v>
      </c>
      <c r="E20" s="58"/>
    </row>
    <row r="21" spans="1:5" ht="12.75">
      <c r="A21" t="s">
        <v>161</v>
      </c>
      <c r="B21" s="58"/>
      <c r="C21" s="58">
        <v>209553</v>
      </c>
      <c r="D21" s="58">
        <v>219063</v>
      </c>
      <c r="E21" s="58"/>
    </row>
    <row r="22" spans="2:5" ht="12.75">
      <c r="B22" s="58"/>
      <c r="C22" s="58"/>
      <c r="D22" s="58"/>
      <c r="E22" s="58"/>
    </row>
    <row r="23" spans="1:5" ht="13.5" thickBot="1">
      <c r="A23" s="51" t="s">
        <v>162</v>
      </c>
      <c r="B23" s="68"/>
      <c r="C23" s="59">
        <f>SUM(C14:C21)</f>
        <v>9107834</v>
      </c>
      <c r="D23" s="59">
        <f>SUM(D14:D21)</f>
        <v>9738017</v>
      </c>
      <c r="E23" s="68"/>
    </row>
    <row r="24" spans="2:5" ht="13.5" thickTop="1">
      <c r="B24" s="58"/>
      <c r="C24" s="58"/>
      <c r="D24" s="58"/>
      <c r="E24" s="58"/>
    </row>
    <row r="25" spans="1:5" ht="12.75">
      <c r="A25" s="4" t="s">
        <v>163</v>
      </c>
      <c r="B25" s="58"/>
      <c r="C25" s="58"/>
      <c r="D25" s="58"/>
      <c r="E25" s="58"/>
    </row>
    <row r="26" spans="2:5" ht="12.75">
      <c r="B26" s="58"/>
      <c r="C26" s="58"/>
      <c r="D26" s="58"/>
      <c r="E26" s="58"/>
    </row>
    <row r="27" spans="1:5" ht="12.75">
      <c r="A27" t="s">
        <v>29</v>
      </c>
      <c r="B27" s="58"/>
      <c r="C27" s="58">
        <v>6858400</v>
      </c>
      <c r="D27" s="58">
        <v>7381546</v>
      </c>
      <c r="E27" s="58"/>
    </row>
    <row r="28" spans="1:5" ht="12.75">
      <c r="A28" t="s">
        <v>84</v>
      </c>
      <c r="B28" s="58"/>
      <c r="C28" s="58"/>
      <c r="D28" s="58"/>
      <c r="E28" s="58"/>
    </row>
    <row r="29" spans="1:5" ht="12.75">
      <c r="A29" t="s">
        <v>164</v>
      </c>
      <c r="B29" s="58"/>
      <c r="C29" s="58">
        <v>669234</v>
      </c>
      <c r="D29" s="58">
        <v>692896</v>
      </c>
      <c r="E29" s="58"/>
    </row>
    <row r="30" spans="1:5" ht="12.75">
      <c r="A30" t="s">
        <v>165</v>
      </c>
      <c r="B30" s="58"/>
      <c r="C30" s="58">
        <v>246665</v>
      </c>
      <c r="D30" s="58">
        <v>280737</v>
      </c>
      <c r="E30" s="58"/>
    </row>
    <row r="31" spans="1:5" ht="12.75">
      <c r="A31" t="s">
        <v>166</v>
      </c>
      <c r="B31" s="58"/>
      <c r="C31" s="58">
        <v>376356</v>
      </c>
      <c r="D31" s="58">
        <v>508662</v>
      </c>
      <c r="E31" s="58"/>
    </row>
    <row r="32" spans="2:5" ht="12.75">
      <c r="B32" s="58"/>
      <c r="C32" s="58"/>
      <c r="D32" s="58"/>
      <c r="E32" s="58"/>
    </row>
    <row r="33" spans="1:5" ht="12.75">
      <c r="A33" s="51" t="s">
        <v>167</v>
      </c>
      <c r="B33" s="68"/>
      <c r="C33" s="60">
        <f>SUM(C27:C31)</f>
        <v>8150655</v>
      </c>
      <c r="D33" s="60">
        <f>SUM(D27:D31)</f>
        <v>8863841</v>
      </c>
      <c r="E33" s="68"/>
    </row>
    <row r="34" spans="2:5" ht="12.75">
      <c r="B34" s="58"/>
      <c r="C34" s="58"/>
      <c r="D34" s="58"/>
      <c r="E34" s="58"/>
    </row>
    <row r="35" spans="2:5" ht="12.75">
      <c r="B35" s="58"/>
      <c r="C35" s="58"/>
      <c r="D35" s="58"/>
      <c r="E35" s="75"/>
    </row>
    <row r="36" spans="1:5" ht="12.75">
      <c r="A36" t="s">
        <v>168</v>
      </c>
      <c r="B36" s="58"/>
      <c r="C36" s="58">
        <v>341987</v>
      </c>
      <c r="D36" s="58">
        <v>341022</v>
      </c>
      <c r="E36" s="75"/>
    </row>
    <row r="37" spans="1:5" ht="12.75">
      <c r="A37" t="s">
        <v>169</v>
      </c>
      <c r="B37" s="58"/>
      <c r="C37" s="58">
        <v>612316</v>
      </c>
      <c r="D37" s="58">
        <v>530963</v>
      </c>
      <c r="E37" s="75"/>
    </row>
    <row r="38" spans="1:5" ht="12.75">
      <c r="A38" s="4" t="s">
        <v>170</v>
      </c>
      <c r="B38" s="68"/>
      <c r="C38" s="60">
        <f>SUM(C36:C37)</f>
        <v>954303</v>
      </c>
      <c r="D38" s="60">
        <f>SUM(D36+D37)</f>
        <v>871985</v>
      </c>
      <c r="E38" s="68"/>
    </row>
    <row r="39" spans="2:5" ht="12.75">
      <c r="B39" s="56"/>
      <c r="C39" s="56"/>
      <c r="D39" s="56"/>
      <c r="E39" s="76"/>
    </row>
    <row r="40" spans="1:5" ht="12.75">
      <c r="A40" s="5" t="s">
        <v>171</v>
      </c>
      <c r="B40" s="61"/>
      <c r="C40" s="61">
        <v>2876</v>
      </c>
      <c r="D40" s="61">
        <v>2191</v>
      </c>
      <c r="E40" s="68"/>
    </row>
    <row r="41" spans="1:5" ht="13.5" thickBot="1">
      <c r="A41" s="4" t="s">
        <v>172</v>
      </c>
      <c r="B41" s="68"/>
      <c r="C41" s="59">
        <f>SUM(C33+C38+C40)</f>
        <v>9107834</v>
      </c>
      <c r="D41" s="59">
        <f>SUM(D33+D38+D40)</f>
        <v>9738017</v>
      </c>
      <c r="E41" s="68"/>
    </row>
    <row r="42" spans="2:5" ht="13.5" thickTop="1">
      <c r="B42" s="56"/>
      <c r="C42" s="56"/>
      <c r="D42" s="56"/>
      <c r="E42" s="76"/>
    </row>
    <row r="43" spans="1:5" ht="13.5" thickBot="1">
      <c r="A43" s="62" t="s">
        <v>173</v>
      </c>
      <c r="B43" s="68"/>
      <c r="C43" s="79">
        <v>3318252</v>
      </c>
      <c r="D43" s="79">
        <v>3473448</v>
      </c>
      <c r="E43" s="68"/>
    </row>
    <row r="44" spans="2:5" ht="13.5" thickTop="1">
      <c r="B44" s="58"/>
      <c r="C44" s="58"/>
      <c r="D44" s="58"/>
      <c r="E44" s="75"/>
    </row>
    <row r="45" spans="1:5" ht="12.75">
      <c r="A45" s="4" t="s">
        <v>174</v>
      </c>
      <c r="B45" s="58"/>
      <c r="C45" s="58"/>
      <c r="D45" s="58"/>
      <c r="E45" s="75"/>
    </row>
    <row r="46" spans="1:5" ht="12.75">
      <c r="A46" t="s">
        <v>175</v>
      </c>
      <c r="B46" s="64"/>
      <c r="C46" s="64">
        <v>0.1228</v>
      </c>
      <c r="D46" s="64">
        <v>0.1223</v>
      </c>
      <c r="E46" s="77"/>
    </row>
    <row r="47" spans="1:5" ht="13.5" thickBot="1">
      <c r="A47" t="s">
        <v>176</v>
      </c>
      <c r="B47" s="64"/>
      <c r="C47" s="74">
        <v>0.14</v>
      </c>
      <c r="D47" s="74">
        <v>0.1395</v>
      </c>
      <c r="E47" s="77"/>
    </row>
    <row r="48" spans="2:5" ht="13.5" thickTop="1">
      <c r="B48" s="56"/>
      <c r="C48" s="56"/>
      <c r="D48" s="56"/>
      <c r="E48" s="76"/>
    </row>
    <row r="49" spans="1:5" ht="13.5" thickBot="1">
      <c r="A49" t="s">
        <v>216</v>
      </c>
      <c r="B49" s="56"/>
      <c r="C49" s="78">
        <v>2.78</v>
      </c>
      <c r="D49" s="78">
        <v>2.54</v>
      </c>
      <c r="E49" s="76"/>
    </row>
    <row r="50" spans="2:5" ht="13.5" thickTop="1">
      <c r="B50" s="56"/>
      <c r="C50" s="56"/>
      <c r="D50" s="56"/>
      <c r="E50" s="56"/>
    </row>
    <row r="51" spans="2:5" ht="12.75">
      <c r="B51" s="56"/>
      <c r="C51" s="56"/>
      <c r="D51" s="56"/>
      <c r="E51" s="56"/>
    </row>
    <row r="53" spans="1:5" ht="12.75">
      <c r="A53" s="83" t="s">
        <v>124</v>
      </c>
      <c r="B53" s="83"/>
      <c r="C53" s="83"/>
      <c r="D53" s="83"/>
      <c r="E53" s="83"/>
    </row>
    <row r="54" spans="1:5" ht="12.75">
      <c r="A54" s="5"/>
      <c r="B54" s="5"/>
      <c r="C54" s="5"/>
      <c r="D54" s="5"/>
      <c r="E54" s="5"/>
    </row>
    <row r="55" spans="1:5" ht="12.75">
      <c r="A55" s="83" t="s">
        <v>77</v>
      </c>
      <c r="B55" s="83"/>
      <c r="C55" s="83"/>
      <c r="D55" s="83"/>
      <c r="E55" s="83"/>
    </row>
    <row r="56" spans="1:5" ht="12.75">
      <c r="A56" s="83" t="s">
        <v>195</v>
      </c>
      <c r="B56" s="83"/>
      <c r="C56" s="83"/>
      <c r="D56" s="83"/>
      <c r="E56" s="83"/>
    </row>
    <row r="57" spans="1:5" ht="12.75">
      <c r="A57" s="63" t="s">
        <v>178</v>
      </c>
      <c r="B57" s="6"/>
      <c r="C57" s="6"/>
      <c r="D57" s="6"/>
      <c r="E57" s="6"/>
    </row>
    <row r="58" spans="1:5" ht="12.75">
      <c r="A58" s="5"/>
      <c r="B58" s="5"/>
      <c r="C58" s="82" t="s">
        <v>52</v>
      </c>
      <c r="D58" s="82"/>
      <c r="E58" s="5"/>
    </row>
    <row r="59" spans="1:5" ht="12.75">
      <c r="A59" s="5"/>
      <c r="B59" s="82" t="s">
        <v>30</v>
      </c>
      <c r="C59" s="82"/>
      <c r="D59" s="82" t="s">
        <v>35</v>
      </c>
      <c r="E59" s="82"/>
    </row>
    <row r="60" spans="1:5" ht="12.75">
      <c r="A60" s="5"/>
      <c r="B60" s="3" t="s">
        <v>31</v>
      </c>
      <c r="C60" s="3" t="s">
        <v>37</v>
      </c>
      <c r="D60" s="3"/>
      <c r="E60" s="3" t="s">
        <v>37</v>
      </c>
    </row>
    <row r="61" spans="1:5" ht="12.75">
      <c r="A61" s="5"/>
      <c r="B61" s="3" t="s">
        <v>32</v>
      </c>
      <c r="C61" s="3" t="s">
        <v>34</v>
      </c>
      <c r="D61" s="3" t="s">
        <v>31</v>
      </c>
      <c r="E61" s="3" t="s">
        <v>34</v>
      </c>
    </row>
    <row r="62" spans="1:5" ht="12.75">
      <c r="A62" s="5"/>
      <c r="B62" s="3" t="s">
        <v>33</v>
      </c>
      <c r="C62" s="3" t="s">
        <v>33</v>
      </c>
      <c r="D62" s="3" t="s">
        <v>36</v>
      </c>
      <c r="E62" s="3" t="s">
        <v>36</v>
      </c>
    </row>
    <row r="63" spans="1:5" ht="12.75">
      <c r="A63" s="5"/>
      <c r="B63" s="52" t="s">
        <v>245</v>
      </c>
      <c r="C63" s="52" t="s">
        <v>253</v>
      </c>
      <c r="D63" s="52" t="s">
        <v>245</v>
      </c>
      <c r="E63" s="52" t="s">
        <v>253</v>
      </c>
    </row>
    <row r="64" spans="1:5" ht="12.75">
      <c r="A64" s="5"/>
      <c r="B64" s="7" t="s">
        <v>0</v>
      </c>
      <c r="C64" s="7" t="s">
        <v>0</v>
      </c>
      <c r="D64" s="7" t="s">
        <v>0</v>
      </c>
      <c r="E64" s="7" t="s">
        <v>0</v>
      </c>
    </row>
    <row r="65" spans="1:5" ht="12.75">
      <c r="A65" s="5"/>
      <c r="B65" s="5"/>
      <c r="C65" s="5"/>
      <c r="D65" s="5"/>
      <c r="E65" s="5"/>
    </row>
    <row r="66" spans="1:5" ht="12.75">
      <c r="A66" s="5" t="s">
        <v>1</v>
      </c>
      <c r="B66" s="8">
        <v>126922</v>
      </c>
      <c r="C66" s="8">
        <v>143875</v>
      </c>
      <c r="D66" s="8">
        <v>396286</v>
      </c>
      <c r="E66" s="8">
        <v>462143</v>
      </c>
    </row>
    <row r="67" spans="1:5" ht="12.75">
      <c r="A67" s="5" t="s">
        <v>2</v>
      </c>
      <c r="B67" s="9">
        <v>-60957</v>
      </c>
      <c r="C67" s="9">
        <v>-93494</v>
      </c>
      <c r="D67" s="9">
        <v>-193762</v>
      </c>
      <c r="E67" s="9">
        <v>-336414</v>
      </c>
    </row>
    <row r="68" spans="1:5" ht="12.75">
      <c r="A68" s="5"/>
      <c r="B68" s="8"/>
      <c r="C68" s="8"/>
      <c r="D68" s="8"/>
      <c r="E68" s="8"/>
    </row>
    <row r="69" spans="1:5" ht="12.75">
      <c r="A69" s="5" t="s">
        <v>3</v>
      </c>
      <c r="B69" s="8">
        <f>SUM(B66+B67)</f>
        <v>65965</v>
      </c>
      <c r="C69" s="8">
        <f>SUM(C66+C67)</f>
        <v>50381</v>
      </c>
      <c r="D69" s="8">
        <f>SUM(D66+D67)</f>
        <v>202524</v>
      </c>
      <c r="E69" s="8">
        <f>SUM(E66+E67)</f>
        <v>125729</v>
      </c>
    </row>
    <row r="70" spans="1:5" ht="12.75">
      <c r="A70" s="5" t="s">
        <v>179</v>
      </c>
      <c r="B70" s="10">
        <v>5381</v>
      </c>
      <c r="C70" s="10">
        <v>3632</v>
      </c>
      <c r="D70" s="10">
        <v>14033</v>
      </c>
      <c r="E70" s="10">
        <v>5121</v>
      </c>
    </row>
    <row r="71" spans="1:5" ht="12.75">
      <c r="A71" s="5" t="s">
        <v>23</v>
      </c>
      <c r="B71" s="9">
        <v>19746</v>
      </c>
      <c r="C71" s="9">
        <v>22230</v>
      </c>
      <c r="D71" s="9">
        <v>71341</v>
      </c>
      <c r="E71" s="9">
        <v>87393</v>
      </c>
    </row>
    <row r="72" spans="1:5" ht="12.75">
      <c r="A72" s="5"/>
      <c r="B72" s="8"/>
      <c r="C72" s="8"/>
      <c r="D72" s="8" t="s">
        <v>4</v>
      </c>
      <c r="E72" s="8"/>
    </row>
    <row r="73" spans="1:5" ht="12.75">
      <c r="A73" s="5" t="s">
        <v>181</v>
      </c>
      <c r="B73" s="8">
        <f>SUM(B69:B71)</f>
        <v>91092</v>
      </c>
      <c r="C73" s="8">
        <f>SUM(C69:C71)</f>
        <v>76243</v>
      </c>
      <c r="D73" s="8">
        <f>SUM(D69:D71)</f>
        <v>287898</v>
      </c>
      <c r="E73" s="8">
        <f>SUM(E69:E71)</f>
        <v>218243</v>
      </c>
    </row>
    <row r="74" spans="1:5" ht="12.75">
      <c r="A74" s="5" t="s">
        <v>25</v>
      </c>
      <c r="B74" s="9">
        <v>-47946</v>
      </c>
      <c r="C74" s="9">
        <v>-42155</v>
      </c>
      <c r="D74" s="9">
        <v>-136967</v>
      </c>
      <c r="E74" s="9">
        <v>-119684</v>
      </c>
    </row>
    <row r="75" spans="1:5" ht="12.75">
      <c r="A75" s="5"/>
      <c r="B75" s="10"/>
      <c r="C75" s="10"/>
      <c r="D75" s="10"/>
      <c r="E75" s="10"/>
    </row>
    <row r="76" spans="1:5" ht="12.75">
      <c r="A76" s="5" t="s">
        <v>182</v>
      </c>
      <c r="B76" s="8">
        <f>SUM(B73:B74)</f>
        <v>43146</v>
      </c>
      <c r="C76" s="8">
        <f>SUM(C73:C74)</f>
        <v>34088</v>
      </c>
      <c r="D76" s="8">
        <f>SUM(D73:D74)</f>
        <v>150931</v>
      </c>
      <c r="E76" s="8">
        <f>SUM(E73:E74)</f>
        <v>98559</v>
      </c>
    </row>
    <row r="77" spans="1:5" ht="12.75">
      <c r="A77" s="5" t="s">
        <v>22</v>
      </c>
      <c r="B77" s="8">
        <v>-8043</v>
      </c>
      <c r="C77" s="8">
        <v>-15355</v>
      </c>
      <c r="D77" s="8">
        <v>-37700</v>
      </c>
      <c r="E77" s="8">
        <v>-59005</v>
      </c>
    </row>
    <row r="78" spans="1:5" ht="12.75">
      <c r="A78" s="5" t="s">
        <v>24</v>
      </c>
      <c r="B78" s="9">
        <v>0</v>
      </c>
      <c r="C78" s="9">
        <v>396</v>
      </c>
      <c r="D78" s="9">
        <v>2000</v>
      </c>
      <c r="E78" s="9">
        <v>627</v>
      </c>
    </row>
    <row r="79" spans="1:5" ht="12.75">
      <c r="A79" s="5"/>
      <c r="B79" s="8"/>
      <c r="C79" s="8"/>
      <c r="D79" s="8"/>
      <c r="E79" s="8"/>
    </row>
    <row r="80" spans="1:5" ht="12.75">
      <c r="A80" s="5"/>
      <c r="B80" s="8">
        <f>SUM(B76:B78)</f>
        <v>35103</v>
      </c>
      <c r="C80" s="8">
        <f>SUM(C76:C78)</f>
        <v>19129</v>
      </c>
      <c r="D80" s="8">
        <f>SUM(D76:D78)</f>
        <v>115231</v>
      </c>
      <c r="E80" s="8">
        <f>SUM(E76:E78)</f>
        <v>40181</v>
      </c>
    </row>
    <row r="81" spans="1:5" ht="12.75">
      <c r="A81" s="5" t="s">
        <v>221</v>
      </c>
      <c r="B81" s="9">
        <v>33</v>
      </c>
      <c r="C81" s="9">
        <v>15</v>
      </c>
      <c r="D81" s="9">
        <v>52</v>
      </c>
      <c r="E81" s="9">
        <v>12</v>
      </c>
    </row>
    <row r="82" spans="1:5" ht="12.75">
      <c r="A82" s="5"/>
      <c r="B82" s="11"/>
      <c r="C82" s="10"/>
      <c r="D82" s="11"/>
      <c r="E82" s="11"/>
    </row>
    <row r="83" spans="1:5" ht="12.75">
      <c r="A83" s="5" t="s">
        <v>220</v>
      </c>
      <c r="B83" s="8">
        <f>SUM(B80+B81)</f>
        <v>35136</v>
      </c>
      <c r="C83" s="8">
        <f>SUM(C80+C81)</f>
        <v>19144</v>
      </c>
      <c r="D83" s="8">
        <f>SUM(D80+D81)</f>
        <v>115283</v>
      </c>
      <c r="E83" s="8">
        <f>SUM(E80+E81)</f>
        <v>40193</v>
      </c>
    </row>
    <row r="84" spans="1:5" ht="12.75">
      <c r="A84" s="5" t="s">
        <v>26</v>
      </c>
      <c r="B84" s="8">
        <v>-12488</v>
      </c>
      <c r="C84" s="8">
        <v>1</v>
      </c>
      <c r="D84" s="8">
        <v>-35160</v>
      </c>
      <c r="E84" s="8">
        <v>76</v>
      </c>
    </row>
    <row r="85" spans="1:5" ht="12.75">
      <c r="A85" s="5" t="s">
        <v>27</v>
      </c>
      <c r="B85" s="9" t="s">
        <v>121</v>
      </c>
      <c r="C85" s="9" t="s">
        <v>121</v>
      </c>
      <c r="D85" s="9" t="s">
        <v>121</v>
      </c>
      <c r="E85" s="9" t="s">
        <v>121</v>
      </c>
    </row>
    <row r="86" spans="1:5" ht="12.75">
      <c r="A86" s="5"/>
      <c r="B86" s="8"/>
      <c r="C86" s="8"/>
      <c r="D86" s="8"/>
      <c r="E86" s="8"/>
    </row>
    <row r="87" spans="1:5" ht="12.75">
      <c r="A87" s="5" t="s">
        <v>134</v>
      </c>
      <c r="B87" s="8">
        <f>SUM(B83:B85)</f>
        <v>22648</v>
      </c>
      <c r="C87" s="8">
        <f>SUM(C83:C85)</f>
        <v>19145</v>
      </c>
      <c r="D87" s="8">
        <f>SUM(D83:D85)</f>
        <v>80123</v>
      </c>
      <c r="E87" s="8">
        <f>SUM(E83:E85)</f>
        <v>40269</v>
      </c>
    </row>
    <row r="88" spans="1:5" ht="12.75">
      <c r="A88" s="5" t="s">
        <v>133</v>
      </c>
      <c r="B88" s="10">
        <v>-157</v>
      </c>
      <c r="C88" s="10">
        <v>-183</v>
      </c>
      <c r="D88" s="10">
        <v>-685</v>
      </c>
      <c r="E88" s="10">
        <v>-345</v>
      </c>
    </row>
    <row r="89" spans="1:5" ht="12.75">
      <c r="A89" s="5"/>
      <c r="B89" s="8"/>
      <c r="C89" s="8"/>
      <c r="D89" s="8"/>
      <c r="E89" s="8"/>
    </row>
    <row r="90" spans="1:5" ht="13.5" thickBot="1">
      <c r="A90" s="5" t="s">
        <v>28</v>
      </c>
      <c r="B90" s="12">
        <f>SUM(B87+B88)</f>
        <v>22491</v>
      </c>
      <c r="C90" s="12">
        <f>SUM(C87+C88)</f>
        <v>18962</v>
      </c>
      <c r="D90" s="12">
        <f>SUM(D87+D88)</f>
        <v>79438</v>
      </c>
      <c r="E90" s="12">
        <f>SUM(E87+E88)</f>
        <v>39924</v>
      </c>
    </row>
    <row r="91" spans="1:5" ht="13.5" thickTop="1">
      <c r="A91" s="5" t="s">
        <v>227</v>
      </c>
      <c r="B91" s="10"/>
      <c r="C91" s="10"/>
      <c r="D91" s="10"/>
      <c r="E91" s="10"/>
    </row>
    <row r="92" spans="1:5" ht="12.75">
      <c r="A92" s="5"/>
      <c r="B92" s="10"/>
      <c r="C92" s="10"/>
      <c r="D92" s="10"/>
      <c r="E92" s="10"/>
    </row>
    <row r="93" spans="1:5" ht="12.75">
      <c r="A93" s="5"/>
      <c r="B93" s="8"/>
      <c r="C93" s="8"/>
      <c r="D93" s="8"/>
      <c r="E93" s="8"/>
    </row>
    <row r="94" spans="1:5" ht="13.5" thickBot="1">
      <c r="A94" s="5" t="s">
        <v>69</v>
      </c>
      <c r="B94" s="13">
        <v>7</v>
      </c>
      <c r="C94" s="13">
        <v>6</v>
      </c>
      <c r="D94" s="13">
        <v>23</v>
      </c>
      <c r="E94" s="13">
        <v>12</v>
      </c>
    </row>
    <row r="95" spans="1:5" ht="13.5" thickTop="1">
      <c r="A95" s="5"/>
      <c r="B95" s="7"/>
      <c r="C95" s="7"/>
      <c r="D95" s="7"/>
      <c r="E95" s="7"/>
    </row>
    <row r="96" spans="1:5" ht="13.5" thickBot="1">
      <c r="A96" s="5" t="s">
        <v>139</v>
      </c>
      <c r="B96" s="13">
        <v>7</v>
      </c>
      <c r="C96" s="13">
        <v>6</v>
      </c>
      <c r="D96" s="13">
        <v>23</v>
      </c>
      <c r="E96" s="13">
        <v>12</v>
      </c>
    </row>
    <row r="97" ht="13.5" thickTop="1"/>
    <row r="99" spans="1:6" ht="12.75">
      <c r="A99" s="69"/>
      <c r="B99" s="69"/>
      <c r="C99" s="69"/>
      <c r="D99" s="69"/>
      <c r="E99" s="69"/>
      <c r="F99" s="69"/>
    </row>
    <row r="100" spans="1:6" ht="12.75">
      <c r="A100" s="85"/>
      <c r="B100" s="85"/>
      <c r="C100" s="85"/>
      <c r="D100" s="85"/>
      <c r="E100" s="85"/>
      <c r="F100" s="69"/>
    </row>
    <row r="101" spans="1:6" ht="12.75">
      <c r="A101" s="26"/>
      <c r="B101" s="26"/>
      <c r="C101" s="26"/>
      <c r="D101" s="26"/>
      <c r="E101" s="26"/>
      <c r="F101" s="69"/>
    </row>
    <row r="102" spans="1:6" ht="12.75">
      <c r="A102" s="85"/>
      <c r="B102" s="85"/>
      <c r="C102" s="85"/>
      <c r="D102" s="85"/>
      <c r="E102" s="85"/>
      <c r="F102" s="69"/>
    </row>
    <row r="103" spans="1:6" ht="12.75">
      <c r="A103" s="85"/>
      <c r="B103" s="85"/>
      <c r="C103" s="85"/>
      <c r="D103" s="85"/>
      <c r="E103" s="85"/>
      <c r="F103" s="69"/>
    </row>
    <row r="104" spans="1:6" ht="12.75">
      <c r="A104" s="70"/>
      <c r="B104" s="71"/>
      <c r="C104" s="71"/>
      <c r="D104" s="71"/>
      <c r="E104" s="71"/>
      <c r="F104" s="69"/>
    </row>
    <row r="105" spans="1:6" ht="12.75">
      <c r="A105" s="26"/>
      <c r="B105" s="26"/>
      <c r="C105" s="84"/>
      <c r="D105" s="84"/>
      <c r="E105" s="26"/>
      <c r="F105" s="69"/>
    </row>
    <row r="106" spans="1:6" ht="12.75">
      <c r="A106" s="26"/>
      <c r="B106" s="84"/>
      <c r="C106" s="84"/>
      <c r="D106" s="84"/>
      <c r="E106" s="84"/>
      <c r="F106" s="69"/>
    </row>
    <row r="107" spans="1:6" ht="12.75">
      <c r="A107" s="26"/>
      <c r="B107" s="37"/>
      <c r="C107" s="37"/>
      <c r="D107" s="37"/>
      <c r="E107" s="37"/>
      <c r="F107" s="69"/>
    </row>
    <row r="108" spans="1:6" ht="12.75">
      <c r="A108" s="26"/>
      <c r="B108" s="37"/>
      <c r="C108" s="37"/>
      <c r="D108" s="37"/>
      <c r="E108" s="37"/>
      <c r="F108" s="69"/>
    </row>
    <row r="109" spans="1:6" ht="12.75">
      <c r="A109" s="26"/>
      <c r="B109" s="37"/>
      <c r="C109" s="37"/>
      <c r="D109" s="37"/>
      <c r="E109" s="37"/>
      <c r="F109" s="69"/>
    </row>
    <row r="110" spans="1:6" ht="12.75">
      <c r="A110" s="26"/>
      <c r="B110" s="53"/>
      <c r="C110" s="53"/>
      <c r="D110" s="53"/>
      <c r="E110" s="53"/>
      <c r="F110" s="69"/>
    </row>
    <row r="111" spans="1:6" ht="12.75">
      <c r="A111" s="26"/>
      <c r="B111" s="31"/>
      <c r="C111" s="31"/>
      <c r="D111" s="31"/>
      <c r="E111" s="31"/>
      <c r="F111" s="69"/>
    </row>
    <row r="112" spans="1:6" ht="12.75">
      <c r="A112" s="26"/>
      <c r="B112" s="26"/>
      <c r="C112" s="26"/>
      <c r="D112" s="26"/>
      <c r="E112" s="26"/>
      <c r="F112" s="69"/>
    </row>
    <row r="113" spans="1:6" ht="12.75">
      <c r="A113" s="26"/>
      <c r="B113" s="10"/>
      <c r="C113" s="10"/>
      <c r="D113" s="10"/>
      <c r="E113" s="10"/>
      <c r="F113" s="69"/>
    </row>
    <row r="114" spans="1:6" ht="12.75">
      <c r="A114" s="26"/>
      <c r="B114" s="10"/>
      <c r="C114" s="10"/>
      <c r="D114" s="10"/>
      <c r="E114" s="10"/>
      <c r="F114" s="69"/>
    </row>
    <row r="115" spans="1:6" ht="12.75">
      <c r="A115" s="26"/>
      <c r="B115" s="10"/>
      <c r="C115" s="10"/>
      <c r="D115" s="10"/>
      <c r="E115" s="10"/>
      <c r="F115" s="69"/>
    </row>
    <row r="116" spans="1:6" ht="12.75">
      <c r="A116" s="26"/>
      <c r="B116" s="10"/>
      <c r="C116" s="10"/>
      <c r="D116" s="10"/>
      <c r="E116" s="10"/>
      <c r="F116" s="69"/>
    </row>
    <row r="117" spans="1:6" ht="12.75">
      <c r="A117" s="26"/>
      <c r="B117" s="10"/>
      <c r="C117" s="10"/>
      <c r="D117" s="10"/>
      <c r="E117" s="10"/>
      <c r="F117" s="69"/>
    </row>
    <row r="118" spans="1:6" ht="12.75">
      <c r="A118" s="26"/>
      <c r="B118" s="10"/>
      <c r="C118" s="10"/>
      <c r="D118" s="10"/>
      <c r="E118" s="10"/>
      <c r="F118" s="69"/>
    </row>
    <row r="119" spans="1:6" ht="12.75">
      <c r="A119" s="26"/>
      <c r="B119" s="10"/>
      <c r="C119" s="10"/>
      <c r="D119" s="10"/>
      <c r="E119" s="10"/>
      <c r="F119" s="69"/>
    </row>
    <row r="120" spans="1:6" ht="12.75">
      <c r="A120" s="26"/>
      <c r="B120" s="10"/>
      <c r="C120" s="10"/>
      <c r="D120" s="10"/>
      <c r="E120" s="10"/>
      <c r="F120" s="69"/>
    </row>
    <row r="121" spans="1:6" ht="12.75">
      <c r="A121" s="26"/>
      <c r="B121" s="10"/>
      <c r="C121" s="10"/>
      <c r="D121" s="10"/>
      <c r="E121" s="10"/>
      <c r="F121" s="69"/>
    </row>
    <row r="122" spans="1:6" ht="12.75">
      <c r="A122" s="26"/>
      <c r="B122" s="10"/>
      <c r="C122" s="10"/>
      <c r="D122" s="10"/>
      <c r="E122" s="10"/>
      <c r="F122" s="69"/>
    </row>
    <row r="123" spans="1:6" ht="12.75">
      <c r="A123" s="26"/>
      <c r="B123" s="10"/>
      <c r="C123" s="10"/>
      <c r="D123" s="10"/>
      <c r="E123" s="10"/>
      <c r="F123" s="69"/>
    </row>
    <row r="124" spans="1:6" ht="12.75">
      <c r="A124" s="26"/>
      <c r="B124" s="10"/>
      <c r="C124" s="10"/>
      <c r="D124" s="10"/>
      <c r="E124" s="10"/>
      <c r="F124" s="69"/>
    </row>
    <row r="125" spans="1:6" ht="12.75">
      <c r="A125" s="26"/>
      <c r="B125" s="10"/>
      <c r="C125" s="10"/>
      <c r="D125" s="10"/>
      <c r="E125" s="10"/>
      <c r="F125" s="69"/>
    </row>
    <row r="126" spans="1:6" ht="12.75">
      <c r="A126" s="26"/>
      <c r="B126" s="10"/>
      <c r="C126" s="10"/>
      <c r="D126" s="10"/>
      <c r="E126" s="10"/>
      <c r="F126" s="69"/>
    </row>
    <row r="127" spans="1:6" ht="12.75">
      <c r="A127" s="26"/>
      <c r="B127" s="10"/>
      <c r="C127" s="10"/>
      <c r="D127" s="10"/>
      <c r="E127" s="10"/>
      <c r="F127" s="69"/>
    </row>
    <row r="128" spans="1:6" ht="12.75">
      <c r="A128" s="26"/>
      <c r="B128" s="10"/>
      <c r="C128" s="10"/>
      <c r="D128" s="10"/>
      <c r="E128" s="10"/>
      <c r="F128" s="69"/>
    </row>
    <row r="129" spans="1:6" ht="12.75">
      <c r="A129" s="26"/>
      <c r="B129" s="10"/>
      <c r="C129" s="10"/>
      <c r="D129" s="10"/>
      <c r="E129" s="10"/>
      <c r="F129" s="69"/>
    </row>
    <row r="130" spans="1:6" ht="12.75">
      <c r="A130" s="26"/>
      <c r="B130" s="10"/>
      <c r="C130" s="10"/>
      <c r="D130" s="10"/>
      <c r="E130" s="10"/>
      <c r="F130" s="69"/>
    </row>
    <row r="131" spans="1:6" ht="12.75">
      <c r="A131" s="26"/>
      <c r="B131" s="10"/>
      <c r="C131" s="10"/>
      <c r="D131" s="10"/>
      <c r="E131" s="10"/>
      <c r="F131" s="69"/>
    </row>
    <row r="132" spans="1:6" ht="12.75">
      <c r="A132" s="26"/>
      <c r="B132" s="10"/>
      <c r="C132" s="10"/>
      <c r="D132" s="10"/>
      <c r="E132" s="10"/>
      <c r="F132" s="69"/>
    </row>
    <row r="133" spans="1:6" ht="12.75">
      <c r="A133" s="26"/>
      <c r="B133" s="10"/>
      <c r="C133" s="10"/>
      <c r="D133" s="10"/>
      <c r="E133" s="10"/>
      <c r="F133" s="69"/>
    </row>
    <row r="134" spans="1:6" ht="12.75">
      <c r="A134" s="26"/>
      <c r="B134" s="10"/>
      <c r="C134" s="10"/>
      <c r="D134" s="10"/>
      <c r="E134" s="10"/>
      <c r="F134" s="69"/>
    </row>
    <row r="135" spans="1:6" ht="12.75">
      <c r="A135" s="26"/>
      <c r="B135" s="31"/>
      <c r="C135" s="31"/>
      <c r="D135" s="31"/>
      <c r="E135" s="31"/>
      <c r="F135" s="69"/>
    </row>
    <row r="136" spans="1:6" ht="12.75">
      <c r="A136" s="26"/>
      <c r="B136" s="10"/>
      <c r="C136" s="10"/>
      <c r="D136" s="10"/>
      <c r="E136" s="10"/>
      <c r="F136" s="69"/>
    </row>
    <row r="137" spans="1:6" ht="12.75">
      <c r="A137" s="69"/>
      <c r="B137" s="69"/>
      <c r="C137" s="69"/>
      <c r="D137" s="69"/>
      <c r="E137" s="69"/>
      <c r="F137" s="69"/>
    </row>
  </sheetData>
  <mergeCells count="16">
    <mergeCell ref="B106:C106"/>
    <mergeCell ref="D106:E106"/>
    <mergeCell ref="A100:E100"/>
    <mergeCell ref="A102:E102"/>
    <mergeCell ref="A103:E103"/>
    <mergeCell ref="C105:D105"/>
    <mergeCell ref="A2:E2"/>
    <mergeCell ref="A4:E4"/>
    <mergeCell ref="A5:E5"/>
    <mergeCell ref="C6:D6"/>
    <mergeCell ref="B59:C59"/>
    <mergeCell ref="D59:E59"/>
    <mergeCell ref="C58:D58"/>
    <mergeCell ref="A53:E53"/>
    <mergeCell ref="A55:E55"/>
    <mergeCell ref="A56:E56"/>
  </mergeCells>
  <printOptions horizontalCentered="1"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2.7109375" style="2" customWidth="1"/>
    <col min="2" max="2" width="15.28125" style="1" customWidth="1"/>
    <col min="3" max="3" width="15.8515625" style="2" customWidth="1"/>
    <col min="4" max="5" width="16.140625" style="2" customWidth="1"/>
    <col min="6" max="6" width="14.57421875" style="2" customWidth="1"/>
    <col min="7" max="7" width="11.8515625" style="2" customWidth="1"/>
    <col min="8" max="8" width="11.7109375" style="2" customWidth="1"/>
    <col min="9" max="9" width="11.00390625" style="2" customWidth="1"/>
    <col min="10" max="16384" width="9.140625" style="2" customWidth="1"/>
  </cols>
  <sheetData>
    <row r="1" spans="2:15" ht="12.75">
      <c r="B1" s="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4" t="s">
        <v>38</v>
      </c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1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4" t="s">
        <v>127</v>
      </c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 t="s">
        <v>120</v>
      </c>
      <c r="B6" s="14"/>
      <c r="C6" s="5"/>
      <c r="D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 t="s">
        <v>140</v>
      </c>
      <c r="B7" s="14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5" t="s">
        <v>141</v>
      </c>
      <c r="B8" s="14"/>
      <c r="C8" s="5"/>
      <c r="D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5" t="s">
        <v>142</v>
      </c>
      <c r="B9" s="14"/>
      <c r="C9" s="5"/>
      <c r="D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 t="s">
        <v>144</v>
      </c>
      <c r="B10" s="14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 t="s">
        <v>143</v>
      </c>
      <c r="B11" s="14"/>
      <c r="C11" s="5"/>
      <c r="D11" s="5"/>
      <c r="F11" s="54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/>
      <c r="B12" s="14"/>
      <c r="C12" s="5"/>
      <c r="D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 t="s">
        <v>198</v>
      </c>
      <c r="B13" s="14"/>
      <c r="C13" s="5"/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14"/>
      <c r="C14" s="5"/>
      <c r="D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 t="s">
        <v>199</v>
      </c>
      <c r="B15" s="14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14"/>
      <c r="C16" s="5"/>
      <c r="D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 t="s">
        <v>247</v>
      </c>
      <c r="B17" s="14"/>
      <c r="C17" s="5"/>
      <c r="D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 t="s">
        <v>222</v>
      </c>
      <c r="B18" s="14"/>
      <c r="C18" s="5"/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14"/>
      <c r="C19" s="5"/>
      <c r="D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 t="s">
        <v>149</v>
      </c>
      <c r="B20" s="14"/>
      <c r="C20" s="5"/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14"/>
      <c r="C21" s="5"/>
      <c r="D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 t="s">
        <v>132</v>
      </c>
      <c r="B22" s="14"/>
      <c r="C22" s="5"/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 t="s">
        <v>150</v>
      </c>
      <c r="B23" s="14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 t="s">
        <v>119</v>
      </c>
      <c r="B24" s="14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14"/>
      <c r="C25" s="11" t="s">
        <v>91</v>
      </c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14"/>
      <c r="C26" s="11"/>
      <c r="D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 t="s">
        <v>183</v>
      </c>
      <c r="B27" s="14"/>
      <c r="C27" s="17">
        <v>1710</v>
      </c>
      <c r="D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 t="s">
        <v>186</v>
      </c>
      <c r="B28" s="14"/>
      <c r="C28" s="17">
        <v>471</v>
      </c>
      <c r="D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 t="s">
        <v>92</v>
      </c>
      <c r="B29" s="14"/>
      <c r="C29" s="17">
        <v>1619</v>
      </c>
      <c r="D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 t="s">
        <v>93</v>
      </c>
      <c r="B30" s="14"/>
      <c r="C30" s="17">
        <v>3575</v>
      </c>
      <c r="D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 t="s">
        <v>184</v>
      </c>
      <c r="B31" s="14"/>
      <c r="C31" s="17">
        <v>106</v>
      </c>
      <c r="D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 t="s">
        <v>185</v>
      </c>
      <c r="B32" s="14"/>
      <c r="C32" s="17">
        <v>3856</v>
      </c>
      <c r="D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 t="s">
        <v>212</v>
      </c>
      <c r="B33" s="14"/>
      <c r="C33" s="17">
        <v>3018</v>
      </c>
      <c r="D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 t="s">
        <v>213</v>
      </c>
      <c r="B34" s="14"/>
      <c r="C34" s="17">
        <v>293</v>
      </c>
      <c r="D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3.5" thickBot="1">
      <c r="A35" s="5"/>
      <c r="B35" s="14"/>
      <c r="C35" s="19">
        <f>SUM(C26:C34)</f>
        <v>14648</v>
      </c>
      <c r="D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3.5" thickTop="1">
      <c r="A36" s="5" t="s">
        <v>151</v>
      </c>
      <c r="B36" s="14"/>
      <c r="C36" s="20"/>
      <c r="D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14"/>
      <c r="C37" s="5"/>
      <c r="D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 t="s">
        <v>248</v>
      </c>
      <c r="B38" s="14"/>
      <c r="C38" s="5"/>
      <c r="D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 t="s">
        <v>249</v>
      </c>
      <c r="B39" s="14"/>
      <c r="C39" s="5"/>
      <c r="D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14"/>
      <c r="C40" s="5"/>
      <c r="D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5" t="s">
        <v>232</v>
      </c>
      <c r="B41" s="14"/>
      <c r="C41" s="5"/>
      <c r="D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5" t="s">
        <v>233</v>
      </c>
      <c r="B42" s="14"/>
      <c r="C42" s="5"/>
      <c r="D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80" t="s">
        <v>234</v>
      </c>
      <c r="B43" s="14"/>
      <c r="C43" s="5"/>
      <c r="D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5" t="s">
        <v>256</v>
      </c>
      <c r="B44" s="14"/>
      <c r="C44" s="5"/>
      <c r="D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5" t="s">
        <v>242</v>
      </c>
      <c r="B45" s="10"/>
      <c r="D45" s="10"/>
      <c r="F45" s="10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 t="s">
        <v>243</v>
      </c>
      <c r="B46" s="10"/>
      <c r="D46" s="10"/>
      <c r="F46" s="10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 t="s">
        <v>235</v>
      </c>
      <c r="B47" s="10"/>
      <c r="D47" s="10"/>
      <c r="F47" s="10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10"/>
      <c r="D48" s="10"/>
      <c r="F48" s="10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 t="s">
        <v>224</v>
      </c>
      <c r="B49" s="10"/>
      <c r="D49" s="10"/>
      <c r="F49" s="10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 t="s">
        <v>229</v>
      </c>
      <c r="B50" s="10"/>
      <c r="D50" s="10"/>
      <c r="F50" s="10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 t="s">
        <v>228</v>
      </c>
      <c r="B51" s="10"/>
      <c r="D51" s="10"/>
      <c r="F51" s="10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10"/>
      <c r="D52" s="10"/>
      <c r="F52" s="10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 t="s">
        <v>236</v>
      </c>
      <c r="B53" s="10"/>
      <c r="D53" s="10"/>
      <c r="F53" s="10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 t="s">
        <v>237</v>
      </c>
      <c r="B54" s="10"/>
      <c r="D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 t="s">
        <v>238</v>
      </c>
      <c r="B55" s="10"/>
      <c r="D55" s="10"/>
      <c r="F55" s="10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 t="s">
        <v>239</v>
      </c>
      <c r="B56" s="10"/>
      <c r="D56" s="10"/>
      <c r="F56" s="10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 t="s">
        <v>244</v>
      </c>
      <c r="B57" s="10"/>
      <c r="D57" s="10"/>
      <c r="F57" s="10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10"/>
      <c r="D58" s="10"/>
      <c r="F58" s="10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 t="s">
        <v>135</v>
      </c>
      <c r="B59" s="14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 t="s">
        <v>136</v>
      </c>
      <c r="B60" s="14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14"/>
      <c r="C61" s="5"/>
      <c r="D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 t="s">
        <v>225</v>
      </c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 t="s">
        <v>226</v>
      </c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4" t="s">
        <v>145</v>
      </c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4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7"/>
      <c r="C67" s="7" t="s">
        <v>31</v>
      </c>
      <c r="D67" s="3" t="s">
        <v>40</v>
      </c>
      <c r="E67" s="7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7"/>
      <c r="C68" s="7" t="s">
        <v>32</v>
      </c>
      <c r="D68" s="3" t="s">
        <v>39</v>
      </c>
      <c r="E68" s="7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"/>
      <c r="B69" s="3"/>
      <c r="C69" s="3" t="s">
        <v>33</v>
      </c>
      <c r="D69" s="3" t="s">
        <v>41</v>
      </c>
      <c r="E69" s="3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5"/>
      <c r="B70" s="52"/>
      <c r="C70" s="52" t="s">
        <v>245</v>
      </c>
      <c r="D70" s="52" t="s">
        <v>246</v>
      </c>
      <c r="E70" s="52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5"/>
      <c r="B71" s="7"/>
      <c r="C71" s="7" t="s">
        <v>42</v>
      </c>
      <c r="D71" s="7" t="s">
        <v>42</v>
      </c>
      <c r="E71" s="7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5"/>
      <c r="B72" s="14"/>
      <c r="D72" s="5"/>
      <c r="E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5" t="s">
        <v>29</v>
      </c>
      <c r="B73" s="14"/>
      <c r="D73" s="5"/>
      <c r="E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5" t="s">
        <v>83</v>
      </c>
      <c r="B74" s="14"/>
      <c r="D74" s="17"/>
      <c r="E74" s="17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5" t="s">
        <v>72</v>
      </c>
      <c r="B75" s="14"/>
      <c r="C75" s="17">
        <v>4709586</v>
      </c>
      <c r="D75" s="17">
        <v>5193300</v>
      </c>
      <c r="E75" s="17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5" t="s">
        <v>73</v>
      </c>
      <c r="B76" s="14"/>
      <c r="C76" s="17">
        <v>253482</v>
      </c>
      <c r="D76" s="17">
        <v>367275</v>
      </c>
      <c r="E76" s="17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14"/>
      <c r="D77" s="5"/>
      <c r="E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3.5" thickBot="1">
      <c r="A78" s="5"/>
      <c r="B78" s="72"/>
      <c r="C78" s="18">
        <f>C75+C76</f>
        <v>4963068</v>
      </c>
      <c r="D78" s="18">
        <f>D75+D76</f>
        <v>5560575</v>
      </c>
      <c r="E78" s="72"/>
      <c r="G78" s="5"/>
      <c r="H78" s="5"/>
      <c r="I78" s="5"/>
      <c r="J78" s="5"/>
      <c r="K78" s="5"/>
      <c r="L78" s="5"/>
      <c r="M78" s="5"/>
      <c r="N78" s="5"/>
      <c r="O78" s="5"/>
    </row>
    <row r="79" spans="1:15" ht="13.5" thickTop="1">
      <c r="A79" s="5"/>
      <c r="B79" s="1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 t="s">
        <v>84</v>
      </c>
      <c r="B80" s="1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 t="s">
        <v>85</v>
      </c>
      <c r="B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 t="s">
        <v>72</v>
      </c>
      <c r="B82" s="14"/>
      <c r="C82" s="17">
        <v>451852</v>
      </c>
      <c r="D82" s="17">
        <v>687896</v>
      </c>
      <c r="E82" s="17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 t="s">
        <v>73</v>
      </c>
      <c r="B83" s="14"/>
      <c r="C83" s="17">
        <v>217382</v>
      </c>
      <c r="D83" s="17">
        <v>5000</v>
      </c>
      <c r="E83" s="17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14"/>
      <c r="D84" s="17"/>
      <c r="E84" s="17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3.5" thickBot="1">
      <c r="A85" s="5"/>
      <c r="B85" s="20"/>
      <c r="C85" s="19">
        <f>C82+C83</f>
        <v>669234</v>
      </c>
      <c r="D85" s="19">
        <f>D82+D83</f>
        <v>692896</v>
      </c>
      <c r="E85" s="20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3.5" thickTop="1">
      <c r="A86" s="5"/>
      <c r="B86" s="14"/>
      <c r="D86" s="20"/>
      <c r="E86" s="20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 t="s">
        <v>86</v>
      </c>
      <c r="B87" s="1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 t="s">
        <v>74</v>
      </c>
      <c r="B88" s="1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" customHeight="1">
      <c r="A89" s="5" t="s">
        <v>87</v>
      </c>
      <c r="B89" s="41"/>
      <c r="C89" s="11" t="s">
        <v>121</v>
      </c>
      <c r="D89" s="11" t="s">
        <v>121</v>
      </c>
      <c r="E89" s="41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 t="s">
        <v>88</v>
      </c>
      <c r="B90" s="41"/>
      <c r="C90" s="11" t="s">
        <v>121</v>
      </c>
      <c r="D90" s="11" t="s">
        <v>121</v>
      </c>
      <c r="E90" s="41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 t="s">
        <v>75</v>
      </c>
      <c r="B91" s="25"/>
      <c r="C91" s="7"/>
      <c r="D91" s="23"/>
      <c r="E91" s="31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 t="s">
        <v>87</v>
      </c>
      <c r="B92" s="41"/>
      <c r="C92" s="11" t="s">
        <v>121</v>
      </c>
      <c r="D92" s="11" t="s">
        <v>121</v>
      </c>
      <c r="E92" s="41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5" t="s">
        <v>88</v>
      </c>
      <c r="B93" s="41"/>
      <c r="C93" s="11" t="s">
        <v>121</v>
      </c>
      <c r="D93" s="11" t="s">
        <v>121</v>
      </c>
      <c r="E93" s="41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5"/>
      <c r="B94" s="39"/>
      <c r="C94" s="11"/>
      <c r="D94" s="22"/>
      <c r="E94" s="41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3.5" thickBot="1">
      <c r="A95" s="5"/>
      <c r="B95" s="41"/>
      <c r="C95" s="24" t="s">
        <v>121</v>
      </c>
      <c r="D95" s="24" t="s">
        <v>121</v>
      </c>
      <c r="E95" s="41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3.5" thickTop="1">
      <c r="A96" s="5"/>
      <c r="B96" s="21"/>
      <c r="D96" s="2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5" t="s">
        <v>89</v>
      </c>
      <c r="B97" s="21"/>
      <c r="D97" s="2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5" t="s">
        <v>74</v>
      </c>
      <c r="B98" s="21"/>
      <c r="D98" s="2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5" t="s">
        <v>87</v>
      </c>
      <c r="B99" s="41"/>
      <c r="C99" s="11" t="s">
        <v>121</v>
      </c>
      <c r="D99" s="11" t="s">
        <v>121</v>
      </c>
      <c r="E99" s="41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5" t="s">
        <v>88</v>
      </c>
      <c r="B100" s="41"/>
      <c r="C100" s="11" t="s">
        <v>121</v>
      </c>
      <c r="D100" s="11" t="s">
        <v>121</v>
      </c>
      <c r="E100" s="41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5" t="s">
        <v>76</v>
      </c>
      <c r="B101" s="39"/>
      <c r="C101" s="11"/>
      <c r="D101" s="22"/>
      <c r="E101" s="41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5" t="s">
        <v>87</v>
      </c>
      <c r="B102" s="41"/>
      <c r="C102" s="11" t="s">
        <v>121</v>
      </c>
      <c r="D102" s="11" t="s">
        <v>121</v>
      </c>
      <c r="E102" s="41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5" t="s">
        <v>88</v>
      </c>
      <c r="B103" s="41"/>
      <c r="C103" s="11" t="s">
        <v>121</v>
      </c>
      <c r="D103" s="11" t="s">
        <v>121</v>
      </c>
      <c r="E103" s="41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5"/>
      <c r="B104" s="39"/>
      <c r="C104" s="11"/>
      <c r="D104" s="22"/>
      <c r="E104" s="41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3.5" thickBot="1">
      <c r="A105" s="5"/>
      <c r="B105" s="41"/>
      <c r="C105" s="24" t="s">
        <v>121</v>
      </c>
      <c r="D105" s="24" t="s">
        <v>121</v>
      </c>
      <c r="E105" s="41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3.5" thickTop="1">
      <c r="A106" s="5"/>
      <c r="B106" s="25"/>
      <c r="C106" s="26"/>
      <c r="D106" s="25"/>
      <c r="E106" s="26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4" t="s">
        <v>146</v>
      </c>
      <c r="B107" s="27"/>
      <c r="C107" s="25"/>
      <c r="D107" s="2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5" t="s">
        <v>201</v>
      </c>
      <c r="B108" s="27"/>
      <c r="C108" s="25"/>
      <c r="D108" s="2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5" t="s">
        <v>125</v>
      </c>
      <c r="B109" s="27"/>
      <c r="C109" s="25"/>
      <c r="D109" s="2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5" t="s">
        <v>126</v>
      </c>
      <c r="B110" s="27"/>
      <c r="C110" s="25"/>
      <c r="D110" s="2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5"/>
      <c r="B111" s="27"/>
      <c r="C111" s="25"/>
      <c r="D111" s="2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5" t="s">
        <v>200</v>
      </c>
      <c r="B112" s="27"/>
      <c r="C112" s="25"/>
      <c r="D112" s="2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5"/>
      <c r="B113" s="27"/>
      <c r="C113" s="25"/>
      <c r="D113" s="2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5"/>
      <c r="B114" s="15" t="s">
        <v>51</v>
      </c>
      <c r="C114" s="28"/>
      <c r="D114" s="29" t="s">
        <v>53</v>
      </c>
      <c r="E114" s="16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5"/>
      <c r="B115" s="15" t="s">
        <v>33</v>
      </c>
      <c r="C115" s="28"/>
      <c r="D115" s="29" t="s">
        <v>41</v>
      </c>
      <c r="E115" s="16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5"/>
      <c r="B116" s="87" t="s">
        <v>245</v>
      </c>
      <c r="C116" s="87"/>
      <c r="D116" s="87" t="s">
        <v>246</v>
      </c>
      <c r="E116" s="87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5"/>
      <c r="B117" s="30"/>
      <c r="C117" s="3" t="s">
        <v>56</v>
      </c>
      <c r="D117" s="7"/>
      <c r="E117" s="3" t="s">
        <v>56</v>
      </c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5"/>
      <c r="B118" s="3" t="s">
        <v>54</v>
      </c>
      <c r="C118" s="3" t="s">
        <v>57</v>
      </c>
      <c r="D118" s="3" t="s">
        <v>54</v>
      </c>
      <c r="E118" s="3" t="s">
        <v>57</v>
      </c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5"/>
      <c r="B119" s="3" t="s">
        <v>55</v>
      </c>
      <c r="C119" s="3" t="s">
        <v>207</v>
      </c>
      <c r="D119" s="3" t="s">
        <v>207</v>
      </c>
      <c r="E119" s="3" t="s">
        <v>55</v>
      </c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5"/>
      <c r="B120" s="31" t="s">
        <v>42</v>
      </c>
      <c r="C120" s="31" t="s">
        <v>42</v>
      </c>
      <c r="D120" s="31" t="s">
        <v>42</v>
      </c>
      <c r="E120" s="31" t="s">
        <v>42</v>
      </c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5"/>
      <c r="B121" s="3"/>
      <c r="C121" s="3"/>
      <c r="D121" s="3"/>
      <c r="E121" s="3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5" t="s">
        <v>43</v>
      </c>
      <c r="B122" s="10">
        <v>210574</v>
      </c>
      <c r="C122" s="10">
        <v>210574</v>
      </c>
      <c r="D122" s="10">
        <v>350289</v>
      </c>
      <c r="E122" s="10">
        <v>350289</v>
      </c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5" t="s">
        <v>82</v>
      </c>
      <c r="B123" s="32">
        <f>386400+5177</f>
        <v>391577</v>
      </c>
      <c r="C123" s="10">
        <v>195789</v>
      </c>
      <c r="D123" s="32">
        <f>455083+7315</f>
        <v>462398</v>
      </c>
      <c r="E123" s="10">
        <v>231199</v>
      </c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5" t="s">
        <v>79</v>
      </c>
      <c r="B124" s="32"/>
      <c r="C124" s="10"/>
      <c r="D124" s="32"/>
      <c r="E124" s="10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 t="s">
        <v>78</v>
      </c>
      <c r="B125" s="32">
        <v>53968</v>
      </c>
      <c r="C125" s="10">
        <v>10794</v>
      </c>
      <c r="D125" s="32">
        <v>61121</v>
      </c>
      <c r="E125" s="10">
        <v>12224</v>
      </c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 t="s">
        <v>44</v>
      </c>
      <c r="B126" s="32"/>
      <c r="C126" s="10"/>
      <c r="D126" s="32"/>
      <c r="E126" s="10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 t="s">
        <v>45</v>
      </c>
      <c r="B127" s="32">
        <v>70037</v>
      </c>
      <c r="C127" s="10">
        <v>70037</v>
      </c>
      <c r="D127" s="32">
        <v>101480</v>
      </c>
      <c r="E127" s="10">
        <v>101480</v>
      </c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 t="s">
        <v>46</v>
      </c>
      <c r="B128" s="32">
        <v>30500</v>
      </c>
      <c r="C128" s="10">
        <v>15250</v>
      </c>
      <c r="D128" s="32">
        <v>5500</v>
      </c>
      <c r="E128" s="10">
        <v>2750</v>
      </c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 t="s">
        <v>47</v>
      </c>
      <c r="B129" s="32"/>
      <c r="C129" s="10"/>
      <c r="D129" s="32"/>
      <c r="E129" s="10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 t="s">
        <v>48</v>
      </c>
      <c r="B130" s="32">
        <v>429735</v>
      </c>
      <c r="C130" s="10">
        <v>214868</v>
      </c>
      <c r="D130" s="32">
        <v>417536</v>
      </c>
      <c r="E130" s="10">
        <v>208768</v>
      </c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 t="s">
        <v>49</v>
      </c>
      <c r="B131" s="32">
        <v>1700051</v>
      </c>
      <c r="C131" s="10" t="s">
        <v>121</v>
      </c>
      <c r="D131" s="32">
        <v>1782137</v>
      </c>
      <c r="E131" s="10" t="s">
        <v>121</v>
      </c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 t="s">
        <v>68</v>
      </c>
      <c r="B132" s="32">
        <v>303483</v>
      </c>
      <c r="C132" s="10">
        <v>1756</v>
      </c>
      <c r="D132" s="32">
        <v>138737</v>
      </c>
      <c r="E132" s="10">
        <v>2187</v>
      </c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 t="s">
        <v>50</v>
      </c>
      <c r="B133" s="10" t="s">
        <v>121</v>
      </c>
      <c r="C133" s="10" t="s">
        <v>121</v>
      </c>
      <c r="D133" s="10" t="s">
        <v>121</v>
      </c>
      <c r="E133" s="10" t="s">
        <v>121</v>
      </c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5" t="s">
        <v>81</v>
      </c>
      <c r="B134" s="32"/>
      <c r="C134" s="10"/>
      <c r="D134" s="32"/>
      <c r="E134" s="10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5" t="s">
        <v>80</v>
      </c>
      <c r="B135" s="32">
        <v>128327</v>
      </c>
      <c r="C135" s="10" t="s">
        <v>121</v>
      </c>
      <c r="D135" s="32">
        <v>154250</v>
      </c>
      <c r="E135" s="10" t="s">
        <v>121</v>
      </c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5"/>
      <c r="B136" s="32"/>
      <c r="C136" s="10"/>
      <c r="D136" s="8"/>
      <c r="E136" s="8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3.5" thickBot="1">
      <c r="A137" s="5" t="s">
        <v>208</v>
      </c>
      <c r="B137" s="33">
        <f>SUM(B122:B135)</f>
        <v>3318252</v>
      </c>
      <c r="C137" s="33">
        <f>SUM(C122:C135)</f>
        <v>719068</v>
      </c>
      <c r="D137" s="33">
        <f>SUM(D122:D136)</f>
        <v>3473448</v>
      </c>
      <c r="E137" s="33">
        <f>SUM(E122:E136)</f>
        <v>908897</v>
      </c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3.5" thickTop="1">
      <c r="A138" s="5"/>
      <c r="B138" s="32"/>
      <c r="C138" s="32"/>
      <c r="D138" s="32"/>
      <c r="E138" s="32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5" t="s">
        <v>209</v>
      </c>
      <c r="B139" s="32"/>
      <c r="C139" s="32"/>
      <c r="D139" s="32"/>
      <c r="E139" s="32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5" t="s">
        <v>210</v>
      </c>
      <c r="B140" s="32"/>
      <c r="C140" s="32"/>
      <c r="D140" s="32"/>
      <c r="E140" s="32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5"/>
      <c r="B141" s="32"/>
      <c r="C141" s="32"/>
      <c r="D141" s="32"/>
      <c r="E141" s="32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4" t="s">
        <v>147</v>
      </c>
      <c r="B142" s="34"/>
      <c r="C142" s="35"/>
      <c r="D142" s="36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4" t="s">
        <v>90</v>
      </c>
      <c r="B143" s="34"/>
      <c r="C143" s="35"/>
      <c r="D143" s="36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4"/>
      <c r="B144" s="34"/>
      <c r="C144" s="35"/>
      <c r="D144" s="36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38" t="s">
        <v>211</v>
      </c>
      <c r="B145" s="34"/>
      <c r="C145" s="35"/>
      <c r="D145" s="36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36"/>
      <c r="B146" s="66" t="s">
        <v>54</v>
      </c>
      <c r="C146" s="37" t="s">
        <v>94</v>
      </c>
      <c r="D146" s="37" t="s">
        <v>96</v>
      </c>
      <c r="E146" s="37" t="s">
        <v>98</v>
      </c>
      <c r="F146" s="31"/>
      <c r="G146" s="31"/>
      <c r="H146" s="31"/>
      <c r="I146" s="31"/>
      <c r="J146" s="5"/>
      <c r="K146" s="5"/>
      <c r="L146" s="5"/>
      <c r="M146" s="5"/>
      <c r="N146" s="5"/>
      <c r="O146" s="5"/>
    </row>
    <row r="147" spans="1:15" ht="12.75">
      <c r="A147" s="37" t="s">
        <v>99</v>
      </c>
      <c r="B147" s="66" t="s">
        <v>55</v>
      </c>
      <c r="C147" s="37" t="s">
        <v>95</v>
      </c>
      <c r="D147" s="37" t="s">
        <v>97</v>
      </c>
      <c r="E147" s="37" t="s">
        <v>97</v>
      </c>
      <c r="F147" s="31"/>
      <c r="G147" s="31"/>
      <c r="H147" s="31"/>
      <c r="I147" s="31"/>
      <c r="J147" s="5"/>
      <c r="K147" s="5"/>
      <c r="L147" s="5"/>
      <c r="M147" s="5"/>
      <c r="N147" s="5"/>
      <c r="O147" s="5"/>
    </row>
    <row r="148" spans="1:15" ht="12.75">
      <c r="A148" s="31"/>
      <c r="B148" s="27" t="s">
        <v>42</v>
      </c>
      <c r="C148" s="27" t="s">
        <v>42</v>
      </c>
      <c r="D148" s="27" t="s">
        <v>42</v>
      </c>
      <c r="E148" s="27" t="s">
        <v>42</v>
      </c>
      <c r="F148" s="27"/>
      <c r="G148" s="26"/>
      <c r="H148" s="26"/>
      <c r="I148" s="26"/>
      <c r="J148" s="5"/>
      <c r="K148" s="5"/>
      <c r="L148" s="5"/>
      <c r="M148" s="5"/>
      <c r="N148" s="5"/>
      <c r="O148" s="5"/>
    </row>
    <row r="149" spans="1:15" ht="12.75">
      <c r="A149" s="36"/>
      <c r="B149" s="44"/>
      <c r="C149" s="35"/>
      <c r="D149" s="36"/>
      <c r="E149" s="36"/>
      <c r="F149" s="26"/>
      <c r="G149" s="26"/>
      <c r="H149" s="26"/>
      <c r="I149" s="26"/>
      <c r="J149" s="5"/>
      <c r="K149" s="5"/>
      <c r="L149" s="5"/>
      <c r="M149" s="5"/>
      <c r="N149" s="5"/>
      <c r="O149" s="5"/>
    </row>
    <row r="150" spans="1:15" ht="12.75">
      <c r="A150" s="26" t="s">
        <v>107</v>
      </c>
      <c r="B150" s="44"/>
      <c r="C150" s="35"/>
      <c r="D150" s="36"/>
      <c r="E150" s="36"/>
      <c r="F150" s="26"/>
      <c r="G150" s="26"/>
      <c r="H150" s="26"/>
      <c r="I150" s="26"/>
      <c r="J150" s="5"/>
      <c r="K150" s="5"/>
      <c r="L150" s="5"/>
      <c r="M150" s="5"/>
      <c r="N150" s="5"/>
      <c r="O150" s="5"/>
    </row>
    <row r="151" spans="1:15" ht="12.75">
      <c r="A151" s="26" t="s">
        <v>100</v>
      </c>
      <c r="B151" s="45">
        <v>235273</v>
      </c>
      <c r="C151" s="32">
        <v>207883</v>
      </c>
      <c r="D151" s="10">
        <v>26705</v>
      </c>
      <c r="E151" s="10">
        <v>685</v>
      </c>
      <c r="F151" s="47"/>
      <c r="G151" s="41"/>
      <c r="H151" s="41"/>
      <c r="I151" s="41"/>
      <c r="J151" s="5"/>
      <c r="K151" s="5"/>
      <c r="L151" s="5"/>
      <c r="M151" s="5"/>
      <c r="N151" s="5"/>
      <c r="O151" s="5"/>
    </row>
    <row r="152" spans="1:15" ht="12.75">
      <c r="A152" s="26" t="s">
        <v>101</v>
      </c>
      <c r="B152" s="42">
        <v>68210</v>
      </c>
      <c r="C152" s="10">
        <v>41730</v>
      </c>
      <c r="D152" s="10">
        <v>26480</v>
      </c>
      <c r="E152" s="47" t="s">
        <v>121</v>
      </c>
      <c r="F152" s="41"/>
      <c r="G152" s="41"/>
      <c r="H152" s="41"/>
      <c r="I152" s="41"/>
      <c r="J152" s="5"/>
      <c r="K152" s="5"/>
      <c r="L152" s="5"/>
      <c r="M152" s="5"/>
      <c r="N152" s="5"/>
      <c r="O152" s="5"/>
    </row>
    <row r="153" spans="1:15" ht="12.75">
      <c r="A153" s="26" t="s">
        <v>102</v>
      </c>
      <c r="B153" s="46" t="s">
        <v>121</v>
      </c>
      <c r="C153" s="47" t="s">
        <v>121</v>
      </c>
      <c r="D153" s="47" t="s">
        <v>121</v>
      </c>
      <c r="E153" s="47" t="s">
        <v>121</v>
      </c>
      <c r="F153" s="41"/>
      <c r="G153" s="41"/>
      <c r="H153" s="41"/>
      <c r="I153" s="41"/>
      <c r="J153" s="5"/>
      <c r="K153" s="5"/>
      <c r="L153" s="5"/>
      <c r="M153" s="5"/>
      <c r="N153" s="5"/>
      <c r="O153" s="5"/>
    </row>
    <row r="154" spans="1:15" ht="12.75">
      <c r="A154" s="36"/>
      <c r="B154" s="48"/>
      <c r="C154" s="49"/>
      <c r="D154" s="47"/>
      <c r="E154" s="47"/>
      <c r="F154" s="41"/>
      <c r="G154" s="41"/>
      <c r="H154" s="41"/>
      <c r="I154" s="41"/>
      <c r="J154" s="5"/>
      <c r="K154" s="5"/>
      <c r="L154" s="5"/>
      <c r="M154" s="5"/>
      <c r="N154" s="5"/>
      <c r="O154" s="5"/>
    </row>
    <row r="155" spans="1:15" ht="12.75">
      <c r="A155" s="26" t="s">
        <v>108</v>
      </c>
      <c r="B155" s="48"/>
      <c r="C155" s="49"/>
      <c r="D155" s="47"/>
      <c r="E155" s="47"/>
      <c r="F155" s="41"/>
      <c r="G155" s="41"/>
      <c r="H155" s="41"/>
      <c r="I155" s="41"/>
      <c r="J155" s="5"/>
      <c r="K155" s="5"/>
      <c r="L155" s="5"/>
      <c r="M155" s="5"/>
      <c r="N155" s="5"/>
      <c r="O155" s="5"/>
    </row>
    <row r="156" spans="1:15" ht="12.75">
      <c r="A156" s="26" t="s">
        <v>100</v>
      </c>
      <c r="B156" s="46" t="s">
        <v>121</v>
      </c>
      <c r="C156" s="47" t="s">
        <v>121</v>
      </c>
      <c r="D156" s="47" t="s">
        <v>121</v>
      </c>
      <c r="E156" s="47" t="s">
        <v>121</v>
      </c>
      <c r="F156" s="41"/>
      <c r="G156" s="41"/>
      <c r="H156" s="41"/>
      <c r="I156" s="41"/>
      <c r="J156" s="5"/>
      <c r="K156" s="5"/>
      <c r="L156" s="5"/>
      <c r="M156" s="5"/>
      <c r="N156" s="5"/>
      <c r="O156" s="5"/>
    </row>
    <row r="157" spans="1:15" ht="12.75">
      <c r="A157" s="26" t="s">
        <v>103</v>
      </c>
      <c r="B157" s="42"/>
      <c r="C157" s="47" t="s">
        <v>121</v>
      </c>
      <c r="D157" s="10"/>
      <c r="E157" s="47" t="s">
        <v>121</v>
      </c>
      <c r="F157" s="10"/>
      <c r="G157" s="41"/>
      <c r="H157" s="41"/>
      <c r="I157" s="41"/>
      <c r="J157" s="5"/>
      <c r="K157" s="5"/>
      <c r="L157" s="5"/>
      <c r="M157" s="5"/>
      <c r="N157" s="5"/>
      <c r="O157" s="5"/>
    </row>
    <row r="158" spans="1:15" ht="12.75">
      <c r="A158" s="26" t="s">
        <v>101</v>
      </c>
      <c r="B158" s="46" t="s">
        <v>121</v>
      </c>
      <c r="C158" s="47" t="s">
        <v>121</v>
      </c>
      <c r="D158" s="47" t="s">
        <v>121</v>
      </c>
      <c r="E158" s="47" t="s">
        <v>121</v>
      </c>
      <c r="F158" s="41"/>
      <c r="G158" s="41"/>
      <c r="H158" s="41"/>
      <c r="I158" s="41"/>
      <c r="J158" s="5"/>
      <c r="K158" s="5"/>
      <c r="L158" s="5"/>
      <c r="M158" s="5"/>
      <c r="N158" s="5"/>
      <c r="O158" s="5"/>
    </row>
    <row r="159" spans="1:15" ht="12.75">
      <c r="A159" s="26" t="s">
        <v>102</v>
      </c>
      <c r="B159" s="46" t="s">
        <v>121</v>
      </c>
      <c r="C159" s="47" t="s">
        <v>121</v>
      </c>
      <c r="D159" s="47" t="s">
        <v>121</v>
      </c>
      <c r="E159" s="47" t="s">
        <v>121</v>
      </c>
      <c r="F159" s="41"/>
      <c r="G159" s="41"/>
      <c r="H159" s="41"/>
      <c r="I159" s="41"/>
      <c r="J159" s="5"/>
      <c r="K159" s="5"/>
      <c r="L159" s="5"/>
      <c r="M159" s="5"/>
      <c r="N159" s="5"/>
      <c r="O159" s="5"/>
    </row>
    <row r="160" spans="1:15" ht="12.75">
      <c r="A160" s="36"/>
      <c r="B160" s="48"/>
      <c r="C160" s="49"/>
      <c r="D160" s="47"/>
      <c r="E160" s="47"/>
      <c r="F160" s="41"/>
      <c r="G160" s="41"/>
      <c r="H160" s="41"/>
      <c r="I160" s="41"/>
      <c r="J160" s="5"/>
      <c r="K160" s="5"/>
      <c r="L160" s="5"/>
      <c r="M160" s="5"/>
      <c r="N160" s="5"/>
      <c r="O160" s="5"/>
    </row>
    <row r="161" spans="1:15" ht="12.75">
      <c r="A161" s="26" t="s">
        <v>109</v>
      </c>
      <c r="B161" s="48"/>
      <c r="C161" s="49"/>
      <c r="D161" s="47"/>
      <c r="E161" s="47"/>
      <c r="F161" s="41"/>
      <c r="G161" s="41"/>
      <c r="H161" s="41"/>
      <c r="I161" s="41"/>
      <c r="J161" s="5"/>
      <c r="K161" s="5"/>
      <c r="L161" s="5"/>
      <c r="M161" s="5"/>
      <c r="N161" s="5"/>
      <c r="O161" s="5"/>
    </row>
    <row r="162" spans="1:15" ht="12.75">
      <c r="A162" s="26" t="s">
        <v>104</v>
      </c>
      <c r="B162" s="46" t="s">
        <v>121</v>
      </c>
      <c r="C162" s="47" t="s">
        <v>121</v>
      </c>
      <c r="D162" s="47" t="s">
        <v>121</v>
      </c>
      <c r="E162" s="47" t="s">
        <v>121</v>
      </c>
      <c r="F162" s="41"/>
      <c r="G162" s="41"/>
      <c r="H162" s="41"/>
      <c r="I162" s="41"/>
      <c r="J162" s="5"/>
      <c r="K162" s="5"/>
      <c r="L162" s="5"/>
      <c r="M162" s="5"/>
      <c r="N162" s="5"/>
      <c r="O162" s="5"/>
    </row>
    <row r="163" spans="1:15" ht="12.75">
      <c r="A163" s="26" t="s">
        <v>105</v>
      </c>
      <c r="B163" s="46" t="s">
        <v>121</v>
      </c>
      <c r="C163" s="47" t="s">
        <v>121</v>
      </c>
      <c r="D163" s="47" t="s">
        <v>121</v>
      </c>
      <c r="E163" s="47" t="s">
        <v>121</v>
      </c>
      <c r="F163" s="41"/>
      <c r="G163" s="41"/>
      <c r="H163" s="41"/>
      <c r="I163" s="41"/>
      <c r="J163" s="5"/>
      <c r="K163" s="5"/>
      <c r="L163" s="5"/>
      <c r="M163" s="5"/>
      <c r="N163" s="5"/>
      <c r="O163" s="5"/>
    </row>
    <row r="164" spans="1:15" ht="12.75">
      <c r="A164" s="26" t="s">
        <v>106</v>
      </c>
      <c r="B164" s="46" t="s">
        <v>121</v>
      </c>
      <c r="C164" s="47" t="s">
        <v>121</v>
      </c>
      <c r="D164" s="47" t="s">
        <v>121</v>
      </c>
      <c r="E164" s="47" t="s">
        <v>121</v>
      </c>
      <c r="F164" s="41"/>
      <c r="G164" s="41"/>
      <c r="H164" s="41"/>
      <c r="I164" s="41"/>
      <c r="J164" s="5"/>
      <c r="K164" s="5"/>
      <c r="L164" s="5"/>
      <c r="M164" s="5"/>
      <c r="N164" s="5"/>
      <c r="O164" s="5"/>
    </row>
    <row r="165" spans="1:15" ht="12.75">
      <c r="A165" s="36"/>
      <c r="B165" s="48"/>
      <c r="C165" s="49"/>
      <c r="D165" s="47"/>
      <c r="E165" s="47"/>
      <c r="F165" s="41"/>
      <c r="G165" s="41"/>
      <c r="H165" s="41"/>
      <c r="I165" s="41"/>
      <c r="J165" s="5"/>
      <c r="K165" s="5"/>
      <c r="L165" s="5"/>
      <c r="M165" s="5"/>
      <c r="N165" s="5"/>
      <c r="O165" s="5"/>
    </row>
    <row r="166" spans="1:15" ht="13.5" thickBot="1">
      <c r="A166" s="26" t="s">
        <v>110</v>
      </c>
      <c r="B166" s="50">
        <f>SUM(B151:B164)</f>
        <v>303483</v>
      </c>
      <c r="C166" s="50">
        <f>SUM(C151:C164)</f>
        <v>249613</v>
      </c>
      <c r="D166" s="50">
        <f>SUM(D151:D164)</f>
        <v>53185</v>
      </c>
      <c r="E166" s="43">
        <f>SUM(E151:E165)</f>
        <v>685</v>
      </c>
      <c r="F166" s="42"/>
      <c r="G166" s="41"/>
      <c r="H166" s="41"/>
      <c r="I166" s="41"/>
      <c r="J166" s="5"/>
      <c r="K166" s="5"/>
      <c r="L166" s="5"/>
      <c r="M166" s="5"/>
      <c r="N166" s="5"/>
      <c r="O166" s="5"/>
    </row>
    <row r="167" spans="1:15" ht="13.5" thickTop="1">
      <c r="A167" s="26"/>
      <c r="B167" s="45"/>
      <c r="C167" s="45"/>
      <c r="D167" s="45"/>
      <c r="E167" s="42"/>
      <c r="F167" s="42"/>
      <c r="G167" s="41"/>
      <c r="H167" s="41"/>
      <c r="I167" s="41"/>
      <c r="J167" s="5"/>
      <c r="K167" s="5"/>
      <c r="L167" s="5"/>
      <c r="M167" s="5"/>
      <c r="N167" s="5"/>
      <c r="O167" s="5"/>
    </row>
    <row r="168" spans="1:15" ht="12.75">
      <c r="A168" s="5" t="s">
        <v>111</v>
      </c>
      <c r="B168" s="21"/>
      <c r="C168" s="25"/>
      <c r="D168" s="26"/>
      <c r="E168" s="5"/>
      <c r="F168" s="26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5" t="s">
        <v>112</v>
      </c>
      <c r="B169" s="21"/>
      <c r="C169" s="25"/>
      <c r="D169" s="26"/>
      <c r="E169" s="5"/>
      <c r="F169" s="26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5"/>
      <c r="B170" s="21"/>
      <c r="C170" s="25"/>
      <c r="D170" s="26"/>
      <c r="E170" s="5"/>
      <c r="F170" s="26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38" t="s">
        <v>113</v>
      </c>
      <c r="B171" s="21"/>
      <c r="C171" s="25"/>
      <c r="D171" s="2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5" t="s">
        <v>114</v>
      </c>
      <c r="B172" s="21"/>
      <c r="C172" s="25"/>
      <c r="D172" s="2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5" t="s">
        <v>115</v>
      </c>
      <c r="B173" s="21"/>
      <c r="C173" s="25"/>
      <c r="D173" s="26"/>
      <c r="O173" s="5"/>
    </row>
    <row r="174" spans="1:15" ht="12.75">
      <c r="A174" s="5" t="s">
        <v>116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5" t="s">
        <v>202</v>
      </c>
      <c r="B175" s="21"/>
      <c r="C175" s="25"/>
      <c r="D175" s="2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5" t="s">
        <v>214</v>
      </c>
      <c r="B176" s="21"/>
      <c r="C176" s="25"/>
      <c r="D176" s="2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5" t="s">
        <v>137</v>
      </c>
      <c r="B177" s="21"/>
      <c r="C177" s="25"/>
      <c r="D177" s="2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5"/>
      <c r="B178" s="21"/>
      <c r="C178" s="25"/>
      <c r="D178" s="2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38" t="s">
        <v>117</v>
      </c>
      <c r="B179" s="21"/>
      <c r="C179" s="25"/>
      <c r="D179" s="2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5" t="s">
        <v>118</v>
      </c>
      <c r="B180" s="21"/>
      <c r="C180" s="25"/>
      <c r="D180" s="2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5" t="s">
        <v>203</v>
      </c>
      <c r="B181" s="21"/>
      <c r="C181" s="25"/>
      <c r="D181" s="2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5" t="s">
        <v>215</v>
      </c>
      <c r="B182" s="21"/>
      <c r="C182" s="25"/>
      <c r="D182" s="2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5" t="s">
        <v>138</v>
      </c>
      <c r="B183" s="21"/>
      <c r="C183" s="25"/>
      <c r="D183" s="2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5" t="s">
        <v>122</v>
      </c>
      <c r="B184" s="21"/>
      <c r="C184" s="25"/>
      <c r="D184" s="2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5"/>
      <c r="B185" s="21"/>
      <c r="C185" s="25"/>
      <c r="D185" s="2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38" t="s">
        <v>191</v>
      </c>
      <c r="B186" s="21"/>
      <c r="C186" s="25"/>
      <c r="D186" s="2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5" t="s">
        <v>130</v>
      </c>
      <c r="B187" s="21"/>
      <c r="C187" s="25"/>
      <c r="D187" s="2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5" t="s">
        <v>223</v>
      </c>
      <c r="B188" s="21"/>
      <c r="C188" s="25"/>
      <c r="D188" s="2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5" t="s">
        <v>131</v>
      </c>
      <c r="B189" s="21"/>
      <c r="C189" s="25"/>
      <c r="D189" s="2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5"/>
      <c r="B190" s="21"/>
      <c r="C190" s="25"/>
      <c r="D190" s="2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5" t="s">
        <v>204</v>
      </c>
      <c r="B191" s="21"/>
      <c r="C191" s="25"/>
      <c r="D191" s="2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5"/>
      <c r="B192" s="21"/>
      <c r="C192" s="25"/>
      <c r="D192" s="2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4" t="s">
        <v>148</v>
      </c>
      <c r="B193" s="21"/>
      <c r="C193" s="25"/>
      <c r="D193" s="2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5"/>
      <c r="B194" s="21"/>
      <c r="C194" s="25"/>
      <c r="D194" s="2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5"/>
      <c r="B195" s="15" t="s">
        <v>30</v>
      </c>
      <c r="C195" s="28"/>
      <c r="D195" s="86" t="s">
        <v>35</v>
      </c>
      <c r="E195" s="86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5"/>
      <c r="B196" s="37" t="s">
        <v>31</v>
      </c>
      <c r="C196" s="37" t="s">
        <v>58</v>
      </c>
      <c r="D196" s="5"/>
      <c r="E196" s="37" t="s">
        <v>58</v>
      </c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5"/>
      <c r="B197" s="37" t="s">
        <v>32</v>
      </c>
      <c r="C197" s="37" t="s">
        <v>34</v>
      </c>
      <c r="D197" s="3" t="s">
        <v>31</v>
      </c>
      <c r="E197" s="37" t="s">
        <v>34</v>
      </c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5"/>
      <c r="B198" s="37" t="s">
        <v>33</v>
      </c>
      <c r="C198" s="37" t="s">
        <v>33</v>
      </c>
      <c r="D198" s="3" t="s">
        <v>36</v>
      </c>
      <c r="E198" s="37" t="s">
        <v>36</v>
      </c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5"/>
      <c r="B199" s="53" t="s">
        <v>245</v>
      </c>
      <c r="C199" s="53" t="s">
        <v>253</v>
      </c>
      <c r="D199" s="53" t="s">
        <v>245</v>
      </c>
      <c r="E199" s="53" t="s">
        <v>253</v>
      </c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5"/>
      <c r="B200" s="31" t="s">
        <v>42</v>
      </c>
      <c r="C200" s="31" t="s">
        <v>42</v>
      </c>
      <c r="D200" s="7" t="s">
        <v>42</v>
      </c>
      <c r="E200" s="31" t="s">
        <v>42</v>
      </c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5"/>
      <c r="B201" s="25"/>
      <c r="C201" s="26"/>
      <c r="D201" s="5"/>
      <c r="E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38" t="s">
        <v>59</v>
      </c>
      <c r="B202" s="25"/>
      <c r="C202" s="26"/>
      <c r="D202" s="5"/>
      <c r="E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5" t="s">
        <v>60</v>
      </c>
      <c r="B203" s="32">
        <v>141012</v>
      </c>
      <c r="C203" s="20">
        <v>157673</v>
      </c>
      <c r="D203" s="17">
        <v>444242</v>
      </c>
      <c r="E203" s="17">
        <v>518399</v>
      </c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5" t="s">
        <v>61</v>
      </c>
      <c r="B204" s="32">
        <v>33419</v>
      </c>
      <c r="C204" s="20">
        <v>15627</v>
      </c>
      <c r="D204" s="17">
        <v>102107</v>
      </c>
      <c r="E204" s="17">
        <v>20588</v>
      </c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5" t="s">
        <v>62</v>
      </c>
      <c r="B205" s="32">
        <v>8991659</v>
      </c>
      <c r="C205" s="20">
        <v>9689986</v>
      </c>
      <c r="D205" s="17">
        <v>8991659</v>
      </c>
      <c r="E205" s="17">
        <v>9689986</v>
      </c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5"/>
      <c r="B206" s="39"/>
      <c r="C206" s="26"/>
      <c r="D206" s="5"/>
      <c r="E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38" t="s">
        <v>63</v>
      </c>
      <c r="B207" s="39"/>
      <c r="C207" s="26"/>
      <c r="D207" s="5"/>
      <c r="E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5" t="s">
        <v>60</v>
      </c>
      <c r="B208" s="32">
        <v>2650</v>
      </c>
      <c r="C208" s="20">
        <v>5310</v>
      </c>
      <c r="D208" s="17">
        <v>15790</v>
      </c>
      <c r="E208" s="17">
        <v>26059</v>
      </c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5" t="s">
        <v>129</v>
      </c>
      <c r="B209" s="32">
        <v>-823</v>
      </c>
      <c r="C209" s="20">
        <v>1356</v>
      </c>
      <c r="D209" s="17">
        <v>4550</v>
      </c>
      <c r="E209" s="17">
        <v>14300</v>
      </c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5" t="s">
        <v>62</v>
      </c>
      <c r="B210" s="32">
        <v>153531</v>
      </c>
      <c r="C210" s="20">
        <v>158518</v>
      </c>
      <c r="D210" s="17">
        <v>153531</v>
      </c>
      <c r="E210" s="17">
        <v>158518</v>
      </c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5"/>
      <c r="B211" s="32"/>
      <c r="C211" s="20"/>
      <c r="D211" s="5"/>
      <c r="E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38" t="s">
        <v>64</v>
      </c>
      <c r="B212" s="32"/>
      <c r="C212" s="20"/>
      <c r="D212" s="5"/>
      <c r="E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5" t="s">
        <v>60</v>
      </c>
      <c r="B213" s="32">
        <v>2163</v>
      </c>
      <c r="C213" s="20">
        <v>1986</v>
      </c>
      <c r="D213" s="17">
        <v>6165</v>
      </c>
      <c r="E213" s="17">
        <v>5705</v>
      </c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5" t="s">
        <v>61</v>
      </c>
      <c r="B214" s="32">
        <v>1241</v>
      </c>
      <c r="C214" s="20">
        <v>1003</v>
      </c>
      <c r="D214" s="17">
        <v>3573</v>
      </c>
      <c r="E214" s="17">
        <v>2729</v>
      </c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5" t="s">
        <v>62</v>
      </c>
      <c r="B215" s="32">
        <v>71256</v>
      </c>
      <c r="C215" s="20">
        <v>54902</v>
      </c>
      <c r="D215" s="17">
        <v>71256</v>
      </c>
      <c r="E215" s="17">
        <v>54902</v>
      </c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5"/>
      <c r="B216" s="32"/>
      <c r="C216" s="20"/>
      <c r="D216" s="5"/>
      <c r="E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38" t="s">
        <v>65</v>
      </c>
      <c r="B217" s="32"/>
      <c r="C217" s="20"/>
      <c r="D217" s="5"/>
      <c r="E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5" t="s">
        <v>60</v>
      </c>
      <c r="B218" s="32">
        <v>6650</v>
      </c>
      <c r="C218" s="20">
        <v>3192</v>
      </c>
      <c r="D218" s="17">
        <v>16617</v>
      </c>
      <c r="E218" s="17">
        <v>9387</v>
      </c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5" t="s">
        <v>61</v>
      </c>
      <c r="B219" s="32">
        <v>871</v>
      </c>
      <c r="C219" s="20">
        <v>733</v>
      </c>
      <c r="D219" s="17">
        <v>3796</v>
      </c>
      <c r="E219" s="17">
        <v>1379</v>
      </c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5" t="s">
        <v>62</v>
      </c>
      <c r="B220" s="32">
        <v>20404</v>
      </c>
      <c r="C220" s="20">
        <v>13232</v>
      </c>
      <c r="D220" s="17">
        <v>20404</v>
      </c>
      <c r="E220" s="17">
        <v>13232</v>
      </c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5"/>
      <c r="B221" s="32"/>
      <c r="C221" s="20"/>
      <c r="D221" s="17"/>
      <c r="E221" s="17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5"/>
      <c r="B222" s="15" t="s">
        <v>30</v>
      </c>
      <c r="C222" s="28"/>
      <c r="D222" s="15" t="s">
        <v>35</v>
      </c>
      <c r="E222" s="28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5"/>
      <c r="B223" s="37" t="s">
        <v>31</v>
      </c>
      <c r="C223" s="37" t="s">
        <v>58</v>
      </c>
      <c r="D223" s="5"/>
      <c r="E223" s="37" t="s">
        <v>58</v>
      </c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5"/>
      <c r="B224" s="37" t="s">
        <v>32</v>
      </c>
      <c r="C224" s="37" t="s">
        <v>34</v>
      </c>
      <c r="D224" s="3" t="s">
        <v>31</v>
      </c>
      <c r="E224" s="37" t="s">
        <v>34</v>
      </c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5"/>
      <c r="B225" s="37" t="s">
        <v>33</v>
      </c>
      <c r="C225" s="37" t="s">
        <v>33</v>
      </c>
      <c r="D225" s="3" t="s">
        <v>36</v>
      </c>
      <c r="E225" s="37" t="s">
        <v>36</v>
      </c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5"/>
      <c r="B226" s="53" t="s">
        <v>245</v>
      </c>
      <c r="C226" s="53" t="s">
        <v>253</v>
      </c>
      <c r="D226" s="53" t="s">
        <v>245</v>
      </c>
      <c r="E226" s="53" t="s">
        <v>253</v>
      </c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5"/>
      <c r="B227" s="31" t="s">
        <v>42</v>
      </c>
      <c r="C227" s="31" t="s">
        <v>42</v>
      </c>
      <c r="D227" s="7" t="s">
        <v>42</v>
      </c>
      <c r="E227" s="31" t="s">
        <v>42</v>
      </c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5"/>
      <c r="B228" s="32"/>
      <c r="C228" s="20"/>
      <c r="D228" s="5"/>
      <c r="E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38" t="s">
        <v>66</v>
      </c>
      <c r="B229" s="32"/>
      <c r="C229" s="20"/>
      <c r="D229" s="5"/>
      <c r="E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5" t="s">
        <v>60</v>
      </c>
      <c r="B230" s="32">
        <v>704</v>
      </c>
      <c r="C230" s="20">
        <v>708</v>
      </c>
      <c r="D230" s="17">
        <v>2114</v>
      </c>
      <c r="E230" s="17">
        <v>2029</v>
      </c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5" t="s">
        <v>61</v>
      </c>
      <c r="B231" s="32">
        <v>453</v>
      </c>
      <c r="C231" s="20">
        <v>472</v>
      </c>
      <c r="D231" s="17">
        <v>1386</v>
      </c>
      <c r="E231" s="17">
        <v>1370</v>
      </c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5" t="s">
        <v>62</v>
      </c>
      <c r="B232" s="32">
        <v>34420</v>
      </c>
      <c r="C232" s="20">
        <v>35668</v>
      </c>
      <c r="D232" s="17">
        <v>34420</v>
      </c>
      <c r="E232" s="17">
        <v>35668</v>
      </c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5"/>
      <c r="B233" s="32"/>
      <c r="C233" s="20"/>
      <c r="D233" s="17"/>
      <c r="E233" s="17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38" t="s">
        <v>70</v>
      </c>
      <c r="B234" s="32"/>
      <c r="C234" s="20"/>
      <c r="D234" s="17"/>
      <c r="E234" s="17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5" t="s">
        <v>60</v>
      </c>
      <c r="B235" s="10">
        <v>3</v>
      </c>
      <c r="C235" s="10" t="s">
        <v>121</v>
      </c>
      <c r="D235" s="8">
        <v>3</v>
      </c>
      <c r="E235" s="8" t="s">
        <v>121</v>
      </c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5" t="s">
        <v>61</v>
      </c>
      <c r="B236" s="10">
        <v>3</v>
      </c>
      <c r="C236" s="10" t="s">
        <v>121</v>
      </c>
      <c r="D236" s="8">
        <v>3</v>
      </c>
      <c r="E236" s="8" t="s">
        <v>121</v>
      </c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5" t="s">
        <v>62</v>
      </c>
      <c r="B237" s="32">
        <v>108726</v>
      </c>
      <c r="C237" s="20">
        <v>98703</v>
      </c>
      <c r="D237" s="17">
        <v>108726</v>
      </c>
      <c r="E237" s="17">
        <v>98703</v>
      </c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5"/>
      <c r="B238" s="32"/>
      <c r="C238" s="20"/>
      <c r="D238" s="17"/>
      <c r="E238" s="17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38" t="s">
        <v>206</v>
      </c>
      <c r="B239" s="32"/>
      <c r="C239" s="20"/>
      <c r="D239" s="17"/>
      <c r="E239" s="17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 t="s">
        <v>60</v>
      </c>
      <c r="B240" s="10" t="s">
        <v>121</v>
      </c>
      <c r="C240" s="10" t="s">
        <v>121</v>
      </c>
      <c r="D240" s="8" t="s">
        <v>121</v>
      </c>
      <c r="E240" s="8" t="s">
        <v>121</v>
      </c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 t="s">
        <v>61</v>
      </c>
      <c r="B241" s="10" t="s">
        <v>121</v>
      </c>
      <c r="C241" s="10" t="s">
        <v>121</v>
      </c>
      <c r="D241" s="8" t="s">
        <v>121</v>
      </c>
      <c r="E241" s="8" t="s">
        <v>121</v>
      </c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5" t="s">
        <v>62</v>
      </c>
      <c r="B242" s="32">
        <v>15</v>
      </c>
      <c r="C242" s="20">
        <v>15</v>
      </c>
      <c r="D242" s="17">
        <v>15</v>
      </c>
      <c r="E242" s="17">
        <v>15</v>
      </c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5"/>
      <c r="B243" s="2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38" t="s">
        <v>205</v>
      </c>
      <c r="B244" s="32"/>
      <c r="C244" s="20"/>
      <c r="D244" s="17"/>
      <c r="E244" s="17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5" t="s">
        <v>60</v>
      </c>
      <c r="B245" s="10" t="s">
        <v>121</v>
      </c>
      <c r="C245" s="10" t="s">
        <v>121</v>
      </c>
      <c r="D245" s="8" t="s">
        <v>121</v>
      </c>
      <c r="E245" s="8" t="s">
        <v>121</v>
      </c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5" t="s">
        <v>61</v>
      </c>
      <c r="B246" s="10" t="s">
        <v>121</v>
      </c>
      <c r="C246" s="10" t="s">
        <v>121</v>
      </c>
      <c r="D246" s="8" t="s">
        <v>121</v>
      </c>
      <c r="E246" s="8" t="s">
        <v>121</v>
      </c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5" t="s">
        <v>62</v>
      </c>
      <c r="B247" s="32">
        <v>3</v>
      </c>
      <c r="C247" s="20">
        <v>3</v>
      </c>
      <c r="D247" s="17">
        <v>3</v>
      </c>
      <c r="E247" s="17">
        <v>3</v>
      </c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5"/>
      <c r="B248" s="32"/>
      <c r="C248" s="20"/>
      <c r="D248" s="17"/>
      <c r="E248" s="17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38" t="s">
        <v>71</v>
      </c>
      <c r="B249" s="32"/>
      <c r="C249" s="20"/>
      <c r="D249" s="17"/>
      <c r="E249" s="17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5" t="s">
        <v>60</v>
      </c>
      <c r="B250" s="10" t="s">
        <v>121</v>
      </c>
      <c r="C250" s="10" t="s">
        <v>121</v>
      </c>
      <c r="D250" s="8" t="s">
        <v>121</v>
      </c>
      <c r="E250" s="8" t="s">
        <v>121</v>
      </c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5" t="s">
        <v>61</v>
      </c>
      <c r="B251" s="10" t="s">
        <v>121</v>
      </c>
      <c r="C251" s="10" t="s">
        <v>121</v>
      </c>
      <c r="D251" s="8" t="s">
        <v>121</v>
      </c>
      <c r="E251" s="8" t="s">
        <v>121</v>
      </c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5" t="s">
        <v>62</v>
      </c>
      <c r="B252" s="10" t="s">
        <v>121</v>
      </c>
      <c r="C252" s="10" t="s">
        <v>121</v>
      </c>
      <c r="D252" s="8" t="s">
        <v>121</v>
      </c>
      <c r="E252" s="8" t="s">
        <v>121</v>
      </c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5"/>
      <c r="B253" s="32"/>
      <c r="C253" s="20"/>
      <c r="D253" s="17"/>
      <c r="E253" s="17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38" t="s">
        <v>128</v>
      </c>
      <c r="B254" s="32"/>
      <c r="C254" s="20"/>
      <c r="D254" s="5"/>
      <c r="E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5" t="s">
        <v>60</v>
      </c>
      <c r="B255" s="40">
        <f>-B203-B208-B213-B218-B230+B260-B235</f>
        <v>-1133</v>
      </c>
      <c r="C255" s="40">
        <f>-C203-C208-C213-C218-C230+C260</f>
        <v>868</v>
      </c>
      <c r="D255" s="40">
        <f>-D203-D208-D213-D218-D230+D260-D235</f>
        <v>-3270</v>
      </c>
      <c r="E255" s="40">
        <f>-E203-E208-E213-E218-E230+E260</f>
        <v>-6922</v>
      </c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5" t="s">
        <v>129</v>
      </c>
      <c r="B256" s="40">
        <f>-B204-B209-B214-B219-B231+B261-B236</f>
        <v>-28</v>
      </c>
      <c r="C256" s="40">
        <f>-C204-C209-C214-C219-C231+C261</f>
        <v>-47</v>
      </c>
      <c r="D256" s="40">
        <f>-D204-D209-D214-D219-D231+D261-D236</f>
        <v>-132</v>
      </c>
      <c r="E256" s="40">
        <f>-E204-E209-E214-E219-E231+E261</f>
        <v>-173</v>
      </c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5" t="s">
        <v>62</v>
      </c>
      <c r="B257" s="40">
        <f>-B205-B210-B215-B220-B232-B237-B242-B247+B262</f>
        <v>-272180</v>
      </c>
      <c r="C257" s="40">
        <f>-C205-C210-C215-C220-C232-C237-C242-C247+C262</f>
        <v>-260591</v>
      </c>
      <c r="D257" s="40">
        <f>-D205-D210-D215-D220-D232-D237-D242-D247+D262</f>
        <v>-272180</v>
      </c>
      <c r="E257" s="40">
        <f>-E205-E210-E215-E220-E232-E237-E242-E247+E262</f>
        <v>-260591</v>
      </c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5"/>
      <c r="B258" s="32"/>
      <c r="C258" s="20"/>
      <c r="D258" s="5"/>
      <c r="E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38" t="s">
        <v>67</v>
      </c>
      <c r="B259" s="32"/>
      <c r="C259" s="20"/>
      <c r="D259" s="5"/>
      <c r="E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5" t="s">
        <v>60</v>
      </c>
      <c r="B260" s="32">
        <v>152049</v>
      </c>
      <c r="C260" s="20">
        <v>169737</v>
      </c>
      <c r="D260" s="17">
        <v>481661</v>
      </c>
      <c r="E260" s="17">
        <v>554657</v>
      </c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5" t="s">
        <v>61</v>
      </c>
      <c r="B261" s="32">
        <v>35136</v>
      </c>
      <c r="C261" s="20">
        <v>19144</v>
      </c>
      <c r="D261" s="17">
        <v>115283</v>
      </c>
      <c r="E261" s="17">
        <v>40193</v>
      </c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5" t="s">
        <v>62</v>
      </c>
      <c r="B262" s="32">
        <v>9107834</v>
      </c>
      <c r="C262" s="20">
        <v>9790436</v>
      </c>
      <c r="D262" s="17">
        <v>9107834</v>
      </c>
      <c r="E262" s="17">
        <v>9790436</v>
      </c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5"/>
      <c r="B263" s="21"/>
      <c r="C263" s="25"/>
      <c r="D263" s="2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4" t="s">
        <v>217</v>
      </c>
      <c r="B264" s="34"/>
      <c r="C264" s="35"/>
      <c r="D264" s="3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4" t="s">
        <v>218</v>
      </c>
      <c r="B265" s="21"/>
      <c r="C265" s="25"/>
      <c r="D265" s="2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>
      <c r="A266" s="5"/>
      <c r="B266" s="21"/>
      <c r="C266" s="25"/>
      <c r="D266" s="2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>
      <c r="A267" s="5"/>
      <c r="B267" s="15" t="s">
        <v>52</v>
      </c>
      <c r="C267" s="28"/>
      <c r="D267" s="15"/>
      <c r="E267" s="28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>
      <c r="A268" s="5"/>
      <c r="B268" s="37"/>
      <c r="C268" s="37" t="s">
        <v>31</v>
      </c>
      <c r="D268" s="37" t="s">
        <v>40</v>
      </c>
      <c r="E268" s="37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>
      <c r="A269" s="5"/>
      <c r="B269" s="37"/>
      <c r="C269" s="37" t="s">
        <v>39</v>
      </c>
      <c r="D269" s="37" t="s">
        <v>32</v>
      </c>
      <c r="E269" s="37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5"/>
      <c r="B270" s="37"/>
      <c r="C270" s="37" t="s">
        <v>33</v>
      </c>
      <c r="D270" s="37" t="s">
        <v>41</v>
      </c>
      <c r="E270" s="37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5"/>
      <c r="B271" s="53"/>
      <c r="C271" s="53" t="s">
        <v>252</v>
      </c>
      <c r="D271" s="53" t="s">
        <v>246</v>
      </c>
      <c r="E271" s="53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>
      <c r="A272" s="5"/>
      <c r="B272" s="31"/>
      <c r="C272" s="31" t="s">
        <v>42</v>
      </c>
      <c r="D272" s="31" t="s">
        <v>42</v>
      </c>
      <c r="E272" s="31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>
      <c r="A273" s="5"/>
      <c r="B273" s="73"/>
      <c r="D273" s="31"/>
      <c r="E273" s="31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5" t="s">
        <v>6</v>
      </c>
      <c r="B274" s="10"/>
      <c r="C274" s="10">
        <v>150159</v>
      </c>
      <c r="D274" s="10">
        <v>168572</v>
      </c>
      <c r="E274" s="10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5" t="s">
        <v>7</v>
      </c>
      <c r="B275" s="10"/>
      <c r="C275" s="10">
        <v>24800</v>
      </c>
      <c r="D275" s="10">
        <v>26668</v>
      </c>
      <c r="E275" s="10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>
      <c r="A276" s="5" t="s">
        <v>8</v>
      </c>
      <c r="B276" s="10"/>
      <c r="C276" s="10">
        <v>1095913</v>
      </c>
      <c r="D276" s="10">
        <v>1191482</v>
      </c>
      <c r="E276" s="10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>
      <c r="A277" s="5" t="s">
        <v>9</v>
      </c>
      <c r="B277" s="10"/>
      <c r="C277" s="10">
        <v>103042</v>
      </c>
      <c r="D277" s="10">
        <v>127328</v>
      </c>
      <c r="E277" s="10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>
      <c r="A278" s="5" t="s">
        <v>10</v>
      </c>
      <c r="B278" s="10"/>
      <c r="C278" s="10">
        <v>687981</v>
      </c>
      <c r="D278" s="10">
        <v>676876</v>
      </c>
      <c r="E278" s="10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>
      <c r="A279" s="5" t="s">
        <v>123</v>
      </c>
      <c r="B279" s="10"/>
      <c r="C279" s="10">
        <v>210047</v>
      </c>
      <c r="D279" s="10">
        <v>201571</v>
      </c>
      <c r="E279" s="10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5" t="s">
        <v>11</v>
      </c>
      <c r="B280" s="10"/>
      <c r="C280" s="10"/>
      <c r="D280" s="10"/>
      <c r="E280" s="10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5" t="s">
        <v>12</v>
      </c>
      <c r="B281" s="10"/>
      <c r="C281" s="10"/>
      <c r="D281" s="10"/>
      <c r="E281" s="10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>
      <c r="A282" s="5" t="s">
        <v>13</v>
      </c>
      <c r="B282" s="10"/>
      <c r="C282" s="10">
        <f>991364+3061</f>
        <v>994425</v>
      </c>
      <c r="D282" s="10">
        <v>899816</v>
      </c>
      <c r="E282" s="10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>
      <c r="A283" s="5" t="s">
        <v>14</v>
      </c>
      <c r="B283" s="10"/>
      <c r="C283" s="10">
        <v>900025</v>
      </c>
      <c r="D283" s="10">
        <v>914224</v>
      </c>
      <c r="E283" s="10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>
      <c r="A284" s="5" t="s">
        <v>15</v>
      </c>
      <c r="B284" s="10"/>
      <c r="C284" s="10">
        <v>675097</v>
      </c>
      <c r="D284" s="10">
        <v>717879</v>
      </c>
      <c r="E284" s="10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>
      <c r="A285" s="5" t="s">
        <v>16</v>
      </c>
      <c r="B285" s="10"/>
      <c r="C285" s="10">
        <v>208350</v>
      </c>
      <c r="D285" s="10">
        <v>233432</v>
      </c>
      <c r="E285" s="10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5" t="s">
        <v>17</v>
      </c>
      <c r="B286" s="10"/>
      <c r="C286" s="10">
        <f>370097-46430</f>
        <v>323667</v>
      </c>
      <c r="D286" s="10">
        <f>428205-35479</f>
        <v>392726</v>
      </c>
      <c r="E286" s="10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5" t="s">
        <v>18</v>
      </c>
      <c r="B287" s="10"/>
      <c r="C287" s="10">
        <v>140656</v>
      </c>
      <c r="D287" s="10">
        <v>164760</v>
      </c>
      <c r="E287" s="10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>
      <c r="A288" s="5" t="s">
        <v>19</v>
      </c>
      <c r="B288" s="10"/>
      <c r="C288" s="10">
        <f>8473+798</f>
        <v>9271</v>
      </c>
      <c r="D288" s="10">
        <v>12268</v>
      </c>
      <c r="E288" s="10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>
      <c r="A289" s="5" t="s">
        <v>20</v>
      </c>
      <c r="B289" s="10"/>
      <c r="C289" s="10">
        <f>478146+47</f>
        <v>478193</v>
      </c>
      <c r="D289" s="10">
        <v>454554</v>
      </c>
      <c r="E289" s="10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>
      <c r="A290" s="5" t="s">
        <v>5</v>
      </c>
      <c r="B290" s="10"/>
      <c r="C290" s="10">
        <v>155667</v>
      </c>
      <c r="D290" s="10">
        <v>179686</v>
      </c>
      <c r="E290" s="10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>
      <c r="A291" s="5"/>
      <c r="B291" s="10"/>
      <c r="C291" s="65"/>
      <c r="D291" s="9"/>
      <c r="E291" s="10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5" t="s">
        <v>21</v>
      </c>
      <c r="B292" s="10"/>
      <c r="C292" s="10">
        <f>SUM(C274:C290)</f>
        <v>6157293</v>
      </c>
      <c r="D292" s="10">
        <f>SUM(D274:D290)</f>
        <v>6361842</v>
      </c>
      <c r="E292" s="10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5" t="s">
        <v>187</v>
      </c>
      <c r="B293" s="10"/>
      <c r="C293" s="10"/>
      <c r="D293" s="10"/>
      <c r="E293" s="10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>
      <c r="A294" s="5" t="s">
        <v>188</v>
      </c>
      <c r="B294" s="10"/>
      <c r="C294" s="10">
        <v>-250927</v>
      </c>
      <c r="D294" s="10">
        <v>-223732</v>
      </c>
      <c r="E294" s="10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5" t="s">
        <v>189</v>
      </c>
      <c r="B295" s="10"/>
      <c r="C295" s="10">
        <v>-120059</v>
      </c>
      <c r="D295" s="10">
        <v>-121945</v>
      </c>
      <c r="E295" s="10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5" t="s">
        <v>180</v>
      </c>
      <c r="B296" s="10"/>
      <c r="C296" s="10">
        <v>-199155</v>
      </c>
      <c r="D296" s="10">
        <v>-177364</v>
      </c>
      <c r="E296" s="10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>
      <c r="A297" s="5"/>
      <c r="B297" s="10"/>
      <c r="C297" s="10"/>
      <c r="D297" s="10"/>
      <c r="E297" s="10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3.5" thickBot="1">
      <c r="A298" s="5" t="s">
        <v>190</v>
      </c>
      <c r="B298" s="10"/>
      <c r="C298" s="12">
        <f>SUM(C292:C296)</f>
        <v>5587152</v>
      </c>
      <c r="D298" s="12">
        <f>SUM(D292:D296)</f>
        <v>5838801</v>
      </c>
      <c r="E298" s="10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3.5" thickTop="1">
      <c r="A299" s="5"/>
      <c r="B299" s="10"/>
      <c r="C299" s="10"/>
      <c r="D299" s="10"/>
      <c r="E299" s="10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>
      <c r="A300" s="5"/>
      <c r="B300" s="10"/>
      <c r="C300" s="10"/>
      <c r="D300" s="10"/>
      <c r="E300" s="10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5" t="s">
        <v>250</v>
      </c>
      <c r="B301" s="10"/>
      <c r="C301" s="10"/>
      <c r="D301" s="10"/>
      <c r="E301" s="10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5" t="s">
        <v>231</v>
      </c>
      <c r="B302" s="10"/>
      <c r="C302" s="10"/>
      <c r="D302" s="10"/>
      <c r="E302" s="10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>
      <c r="A303" s="5" t="s">
        <v>254</v>
      </c>
      <c r="B303" s="10"/>
      <c r="C303" s="10"/>
      <c r="D303" s="10"/>
      <c r="E303" s="10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>
      <c r="A304" s="5"/>
      <c r="B304" s="10"/>
      <c r="C304" s="10"/>
      <c r="D304" s="10"/>
      <c r="E304" s="10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>
      <c r="A305" s="5" t="s">
        <v>251</v>
      </c>
      <c r="B305" s="10"/>
      <c r="C305" s="10"/>
      <c r="D305" s="10"/>
      <c r="E305" s="10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>
      <c r="A306" s="5" t="s">
        <v>240</v>
      </c>
      <c r="B306" s="10"/>
      <c r="C306" s="10"/>
      <c r="D306" s="10"/>
      <c r="E306" s="10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>
      <c r="A307" s="5" t="s">
        <v>241</v>
      </c>
      <c r="B307" s="10"/>
      <c r="C307" s="10"/>
      <c r="D307" s="10"/>
      <c r="E307" s="10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>
      <c r="A308" s="5"/>
      <c r="B308" s="10"/>
      <c r="C308" s="10"/>
      <c r="D308" s="10"/>
      <c r="E308" s="10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>
      <c r="A309" s="5" t="s">
        <v>255</v>
      </c>
      <c r="B309" s="10"/>
      <c r="C309" s="10"/>
      <c r="D309" s="10"/>
      <c r="E309" s="10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>
      <c r="A310" s="5" t="s">
        <v>230</v>
      </c>
      <c r="B310" s="10"/>
      <c r="C310" s="10"/>
      <c r="D310" s="10"/>
      <c r="E310" s="10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>
      <c r="A311" s="5"/>
      <c r="B311" s="10"/>
      <c r="C311" s="10"/>
      <c r="D311" s="10"/>
      <c r="E311" s="10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>
      <c r="A312" s="5" t="s">
        <v>219</v>
      </c>
      <c r="B312" s="10"/>
      <c r="C312" s="10"/>
      <c r="D312" s="10"/>
      <c r="E312" s="10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>
      <c r="A313" s="5"/>
      <c r="B313" s="10"/>
      <c r="C313" s="10"/>
      <c r="D313" s="10"/>
      <c r="E313" s="10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>
      <c r="A314" s="5"/>
      <c r="B314" s="10"/>
      <c r="C314" s="10"/>
      <c r="D314" s="10"/>
      <c r="E314" s="10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>
      <c r="A315" s="5"/>
      <c r="B315" s="10"/>
      <c r="C315" s="10"/>
      <c r="D315" s="10"/>
      <c r="E315" s="10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5" ht="12.75">
      <c r="A316" s="5"/>
      <c r="B316" s="42"/>
      <c r="C316" s="5"/>
      <c r="D316" s="42"/>
      <c r="E316" s="42"/>
    </row>
    <row r="317" spans="1:5" ht="12.75">
      <c r="A317" s="5" t="s">
        <v>192</v>
      </c>
      <c r="B317" s="42"/>
      <c r="C317" s="5"/>
      <c r="D317" s="42"/>
      <c r="E317" s="42"/>
    </row>
    <row r="318" spans="1:5" ht="12.75">
      <c r="A318" s="5"/>
      <c r="B318" s="42"/>
      <c r="C318" s="5"/>
      <c r="D318" s="42"/>
      <c r="E318" s="42"/>
    </row>
    <row r="319" spans="1:5" ht="12.75">
      <c r="A319" s="5"/>
      <c r="B319" s="42"/>
      <c r="C319" s="5"/>
      <c r="D319" s="42"/>
      <c r="E319" s="42"/>
    </row>
    <row r="320" spans="1:5" ht="12.75">
      <c r="A320" s="5" t="s">
        <v>193</v>
      </c>
      <c r="B320" s="42"/>
      <c r="C320" s="5"/>
      <c r="D320" s="42"/>
      <c r="E320" s="42"/>
    </row>
    <row r="321" spans="1:5" ht="12.75">
      <c r="A321" s="5" t="s">
        <v>194</v>
      </c>
      <c r="B321" s="42"/>
      <c r="C321" s="5"/>
      <c r="D321" s="42"/>
      <c r="E321" s="42"/>
    </row>
    <row r="322" spans="1:5" ht="12.75">
      <c r="A322" s="5"/>
      <c r="B322" s="42"/>
      <c r="C322" s="5"/>
      <c r="D322" s="42"/>
      <c r="E322" s="42"/>
    </row>
    <row r="323" spans="1:5" ht="12.75">
      <c r="A323" s="67">
        <v>36829</v>
      </c>
      <c r="B323" s="42"/>
      <c r="C323" s="5"/>
      <c r="D323" s="42"/>
      <c r="E323" s="42"/>
    </row>
    <row r="324" spans="1:5" ht="12.75">
      <c r="A324" s="5"/>
      <c r="B324" s="42"/>
      <c r="C324" s="5"/>
      <c r="D324" s="42"/>
      <c r="E324" s="42"/>
    </row>
  </sheetData>
  <mergeCells count="3">
    <mergeCell ref="D195:E195"/>
    <mergeCell ref="B116:C116"/>
    <mergeCell ref="D116:E116"/>
  </mergeCells>
  <printOptions horizontalCentered="1"/>
  <pageMargins left="0.64" right="0.27" top="1" bottom="1" header="0.51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AMANAH MERCHANT BANK BERHAD</dc:creator>
  <cp:keywords/>
  <dc:description/>
  <cp:lastModifiedBy>FAA TPBB</cp:lastModifiedBy>
  <cp:lastPrinted>2000-10-18T01:48:22Z</cp:lastPrinted>
  <dcterms:created xsi:type="dcterms:W3CDTF">1998-04-21T03:32:02Z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